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West Health/2023/Zárás/"/>
    </mc:Choice>
  </mc:AlternateContent>
  <xr:revisionPtr revIDLastSave="2" documentId="8_{EC45B0F0-4E61-4F7D-B468-E790EFC5A289}" xr6:coauthVersionLast="47" xr6:coauthVersionMax="47" xr10:uidLastSave="{9733E5E4-367E-43C8-A3D3-A512C205C846}"/>
  <bookViews>
    <workbookView xWindow="35985" yWindow="120" windowWidth="18795" windowHeight="15600" tabRatio="599" firstSheet="1" activeTab="2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  <sheet name="Munka1" sheetId="33" r:id="rId6"/>
  </sheets>
  <definedNames>
    <definedName name="_xlnm.Print_Area" localSheetId="4">'EgyszÉvesEredmÖsszktg"A"'!$A$1:$F$39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4" l="1"/>
  <c r="F17" i="14"/>
  <c r="F13" i="14"/>
  <c r="F14" i="14"/>
  <c r="D20" i="16" l="1"/>
  <c r="D19" i="16"/>
  <c r="F50" i="14" l="1"/>
  <c r="D9" i="16"/>
  <c r="F9" i="16"/>
  <c r="C4" i="16"/>
  <c r="C1" i="16"/>
  <c r="C1" i="14"/>
  <c r="C31" i="14" s="1"/>
  <c r="C4" i="14"/>
  <c r="C34" i="14" s="1"/>
  <c r="D25" i="16"/>
  <c r="D21" i="16"/>
  <c r="D18" i="16"/>
  <c r="D15" i="14"/>
  <c r="D11" i="14"/>
  <c r="D41" i="14"/>
  <c r="D50" i="14"/>
  <c r="B30" i="32"/>
  <c r="C14" i="32"/>
  <c r="C12" i="32"/>
  <c r="B5" i="32"/>
  <c r="B2" i="32"/>
  <c r="C32" i="16"/>
  <c r="C8" i="16"/>
  <c r="C24" i="14"/>
  <c r="C58" i="14" s="1"/>
  <c r="C8" i="14"/>
  <c r="C38" i="14" s="1"/>
  <c r="F25" i="16"/>
  <c r="E25" i="16"/>
  <c r="F21" i="16"/>
  <c r="E21" i="16"/>
  <c r="E18" i="16"/>
  <c r="E22" i="16" s="1"/>
  <c r="E50" i="14"/>
  <c r="E41" i="14"/>
  <c r="E56" i="14" s="1"/>
  <c r="F39" i="14"/>
  <c r="D39" i="14"/>
  <c r="E15" i="14"/>
  <c r="F11" i="14"/>
  <c r="E11" i="14"/>
  <c r="E26" i="16" l="1"/>
  <c r="E28" i="16" s="1"/>
  <c r="E22" i="14"/>
  <c r="F18" i="16"/>
  <c r="F22" i="16" s="1"/>
  <c r="F26" i="16" s="1"/>
  <c r="F15" i="14"/>
  <c r="F22" i="14" s="1"/>
  <c r="D22" i="16"/>
  <c r="D26" i="16" s="1"/>
  <c r="D28" i="16" s="1"/>
  <c r="D30" i="16" s="1"/>
  <c r="D56" i="14"/>
  <c r="D22" i="14"/>
  <c r="F28" i="16" l="1"/>
  <c r="F30" i="16" l="1"/>
  <c r="F48" i="14" s="1"/>
  <c r="F41" i="14" s="1"/>
  <c r="F56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<sst xmlns="http://schemas.openxmlformats.org/spreadsheetml/2006/main" count="186" uniqueCount="115">
  <si>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</si>
  <si>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</si>
  <si>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</si>
  <si>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</si>
  <si>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</si>
  <si>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</si>
  <si>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</si>
  <si>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</si>
  <si>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</si>
  <si>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</si>
  <si>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</si>
  <si>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</si>
  <si>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</si>
  <si>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</si>
  <si>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</si>
  <si>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</si>
  <si>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</si>
  <si>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</si>
  <si>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</si>
  <si>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</si>
  <si>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</si>
  <si>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</si>
  <si>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</si>
  <si>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</si>
  <si>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</si>
  <si>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</si>
  <si>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</si>
  <si>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</si>
  <si>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</si>
  <si>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</si>
  <si>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</si>
  <si>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</si>
  <si>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</si>
  <si>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</si>
  <si>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</si>
  <si>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</si>
  <si>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</si>
  <si>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</si>
  <si>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</si>
  <si>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</si>
  <si>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</si>
  <si>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</si>
  <si>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</si>
  <si>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</si>
  <si>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</si>
  <si>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</si>
  <si>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</si>
  <si>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</si>
  <si>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</si>
  <si>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</si>
  <si>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</si>
  <si>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</si>
  <si>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</si>
  <si>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</si>
  <si>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</si>
  <si>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</si>
  <si>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</si>
  <si>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</si>
  <si>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</si>
  <si>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</si>
  <si>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</si>
  <si>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</si>
  <si>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</si>
  <si>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</si>
  <si>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</si>
  <si>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XII.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</si>
  <si>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</si>
  <si>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</si>
  <si>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</si>
  <si>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</si>
  <si>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</si>
  <si>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</si>
  <si>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</si>
  <si>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</si>
  <si>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</si>
  <si>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</si>
  <si>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</si>
  <si>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</si>
  <si>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</si>
  <si>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</si>
  <si>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</si>
  <si>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</si>
  <si>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</si>
  <si>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</si>
  <si>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</si>
  <si>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</si>
  <si>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</si>
  <si>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</si>
  <si>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</si>
  <si>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</si>
  <si>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</si>
  <si>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</si>
  <si>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</si>
  <si>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</si>
  <si>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</si>
  <si>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</si>
  <si>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</si>
  <si>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</si>
  <si>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</si>
  <si>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</si>
  <si>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</si>
  <si>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</si>
  <si>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</si>
  <si>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</si>
  <si>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</si>
  <si>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1015 BUDAPEST, OSTROM U. 16 fsz/1.</t>
  </si>
  <si>
    <t xml:space="preserve">  </t>
  </si>
  <si>
    <t>WEST HEALTH KFT.</t>
  </si>
  <si>
    <t>24237961-8621-113-01</t>
  </si>
  <si>
    <t>01-09-997158</t>
  </si>
  <si>
    <t>Jóváhagyott osztalék</t>
  </si>
  <si>
    <t>West Health Kft.</t>
  </si>
  <si>
    <t>ADÓZOTT EREDMÉNY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</si>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</sst>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2" fillId="0" borderId="0" xfId="2"/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15" fillId="0" borderId="0" xfId="0" applyNumberFormat="1" applyFont="1" applyAlignment="1">
      <alignment horizontal="right"/>
    </xf>
    <xf numFmtId="3" fontId="5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4" fillId="0" borderId="0" xfId="2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3" fontId="15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3" fontId="4" fillId="0" borderId="1" xfId="0" applyNumberFormat="1" applyFont="1" applyBorder="1" applyProtection="1">
      <protection locked="0"/>
    </xf>
    <xf numFmtId="0" fontId="5" fillId="0" borderId="4" xfId="0" applyFont="1" applyBorder="1"/>
    <xf numFmtId="3" fontId="15" fillId="0" borderId="1" xfId="0" applyNumberFormat="1" applyFont="1" applyBorder="1" applyProtection="1">
      <protection locked="0"/>
    </xf>
    <xf numFmtId="169" fontId="4" fillId="0" borderId="0" xfId="1" applyNumberFormat="1" applyFont="1" applyFill="1"/>
    <xf numFmtId="3" fontId="15" fillId="0" borderId="1" xfId="0" applyNumberFormat="1" applyFont="1" applyBorder="1"/>
    <xf numFmtId="0" fontId="5" fillId="0" borderId="0" xfId="0" applyFont="1"/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4" fillId="0" borderId="0" xfId="2" applyNumberFormat="1" applyFont="1" applyAlignment="1">
      <alignment horizontal="left"/>
    </xf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3" fontId="15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169" fontId="5" fillId="0" borderId="0" xfId="1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0" borderId="0" xfId="1" applyNumberFormat="1" applyFont="1" applyFill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wrapText="1"/>
    </xf>
    <xf numFmtId="3" fontId="4" fillId="0" borderId="1" xfId="0" applyNumberFormat="1" applyFont="1" applyBorder="1"/>
    <xf numFmtId="0" fontId="4" fillId="0" borderId="1" xfId="0" applyFont="1" applyBorder="1"/>
    <xf numFmtId="0" fontId="4" fillId="0" borderId="4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4" fillId="0" borderId="5" xfId="0" applyNumberFormat="1" applyFont="1" applyBorder="1"/>
    <xf numFmtId="0" fontId="4" fillId="0" borderId="0" xfId="0" applyFont="1" applyAlignment="1">
      <alignment horizontal="right"/>
    </xf>
    <xf numFmtId="169" fontId="4" fillId="0" borderId="0" xfId="1" applyNumberFormat="1" applyFont="1"/>
    <xf numFmtId="3" fontId="4" fillId="0" borderId="0" xfId="0" applyNumberFormat="1" applyFont="1" applyFill="1"/>
    <xf numFmtId="3" fontId="15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Protection="1">
      <protection locked="0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187325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187325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187325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187325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187325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19</xdr:row>
          <xdr:rowOff>38100</xdr:rowOff>
        </xdr:from>
        <xdr:to>
          <xdr:col>1</xdr:col>
          <xdr:colOff>3581400</xdr:colOff>
          <xdr:row>19</xdr:row>
          <xdr:rowOff>180975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18</xdr:row>
          <xdr:rowOff>28575</xdr:rowOff>
        </xdr:from>
        <xdr:to>
          <xdr:col>1</xdr:col>
          <xdr:colOff>3581400</xdr:colOff>
          <xdr:row>18</xdr:row>
          <xdr:rowOff>171450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20</xdr:row>
          <xdr:rowOff>38100</xdr:rowOff>
        </xdr:from>
        <xdr:to>
          <xdr:col>1</xdr:col>
          <xdr:colOff>3581400</xdr:colOff>
          <xdr:row>20</xdr:row>
          <xdr:rowOff>180975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21</xdr:row>
          <xdr:rowOff>38100</xdr:rowOff>
        </xdr:from>
        <xdr:to>
          <xdr:col>1</xdr:col>
          <xdr:colOff>3581400</xdr:colOff>
          <xdr:row>21</xdr:row>
          <xdr:rowOff>180975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22</xdr:row>
          <xdr:rowOff>38100</xdr:rowOff>
        </xdr:from>
        <xdr:to>
          <xdr:col>1</xdr:col>
          <xdr:colOff>3581400</xdr:colOff>
          <xdr:row>22</xdr:row>
          <xdr:rowOff>180975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23</xdr:row>
          <xdr:rowOff>38100</xdr:rowOff>
        </xdr:from>
        <xdr:to>
          <xdr:col>1</xdr:col>
          <xdr:colOff>3581400</xdr:colOff>
          <xdr:row>23</xdr:row>
          <xdr:rowOff>180975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26</xdr:row>
          <xdr:rowOff>38100</xdr:rowOff>
        </xdr:from>
        <xdr:to>
          <xdr:col>1</xdr:col>
          <xdr:colOff>3581400</xdr:colOff>
          <xdr:row>26</xdr:row>
          <xdr:rowOff>180975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17</xdr:row>
          <xdr:rowOff>28575</xdr:rowOff>
        </xdr:from>
        <xdr:to>
          <xdr:col>1</xdr:col>
          <xdr:colOff>3581400</xdr:colOff>
          <xdr:row>17</xdr:row>
          <xdr:rowOff>171450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25</xdr:row>
          <xdr:rowOff>28575</xdr:rowOff>
        </xdr:from>
        <xdr:to>
          <xdr:col>1</xdr:col>
          <xdr:colOff>3581400</xdr:colOff>
          <xdr:row>25</xdr:row>
          <xdr:rowOff>171450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33</xdr:row>
          <xdr:rowOff>28575</xdr:rowOff>
        </xdr:from>
        <xdr:to>
          <xdr:col>1</xdr:col>
          <xdr:colOff>3581400</xdr:colOff>
          <xdr:row>33</xdr:row>
          <xdr:rowOff>171450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3438525</xdr:colOff>
          <xdr:row>41</xdr:row>
          <xdr:rowOff>28575</xdr:rowOff>
        </xdr:from>
        <xdr:to>
          <xdr:col>1</xdr:col>
          <xdr:colOff>3581400</xdr:colOff>
          <xdr:row>41</xdr:row>
          <xdr:rowOff>171450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34</xdr:row>
          <xdr:rowOff>38100</xdr:rowOff>
        </xdr:from>
        <xdr:to>
          <xdr:col>1</xdr:col>
          <xdr:colOff>3571875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35</xdr:row>
          <xdr:rowOff>57150</xdr:rowOff>
        </xdr:from>
        <xdr:to>
          <xdr:col>1</xdr:col>
          <xdr:colOff>3571875</xdr:colOff>
          <xdr:row>35</xdr:row>
          <xdr:rowOff>171450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36</xdr:row>
          <xdr:rowOff>47625</xdr:rowOff>
        </xdr:from>
        <xdr:to>
          <xdr:col>1</xdr:col>
          <xdr:colOff>3571875</xdr:colOff>
          <xdr:row>36</xdr:row>
          <xdr:rowOff>161925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37</xdr:row>
          <xdr:rowOff>38100</xdr:rowOff>
        </xdr:from>
        <xdr:to>
          <xdr:col>1</xdr:col>
          <xdr:colOff>3571875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38</xdr:row>
          <xdr:rowOff>47625</xdr:rowOff>
        </xdr:from>
        <xdr:to>
          <xdr:col>1</xdr:col>
          <xdr:colOff>3571875</xdr:colOff>
          <xdr:row>38</xdr:row>
          <xdr:rowOff>161925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3448050</xdr:colOff>
          <xdr:row>39</xdr:row>
          <xdr:rowOff>47625</xdr:rowOff>
        </xdr:from>
        <xdr:to>
          <xdr:col>1</xdr:col>
          <xdr:colOff>3571875</xdr:colOff>
          <xdr:row>39</xdr:row>
          <xdr:rowOff>161925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7109375" defaultRowHeight="12" customHeight="1" x14ac:dyDescent="0.2"/>
  <cols>
    <col min="1" max="1" width="92.5703125" style="1" customWidth="1"/>
    <col min="2" max="4" width="12.7109375" style="1" customWidth="1"/>
    <col min="5" max="13" width="10.7109375" style="1" customWidth="1"/>
    <col min="14" max="16384" width="10.7109375" style="1"/>
  </cols>
  <sheetData>
    <row r="1" spans="1:5" ht="27" customHeight="1" x14ac:dyDescent="0.3">
      <c r="A1" s="7" t="s">
        <v>94</v>
      </c>
      <c r="B1" s="2"/>
      <c r="C1" s="2"/>
      <c r="D1" s="2"/>
      <c r="E1" s="2"/>
    </row>
    <row r="2" spans="1:5" ht="11.25" customHeight="1" x14ac:dyDescent="0.25">
      <c r="A2" s="2"/>
      <c r="C2" s="2"/>
      <c r="D2" s="2"/>
      <c r="E2" s="2"/>
    </row>
    <row r="3" spans="1:5" ht="40.5" customHeight="1" x14ac:dyDescent="0.25">
      <c r="A3" s="13" t="s">
        <v>95</v>
      </c>
      <c r="B3" s="2"/>
      <c r="D3" s="2"/>
      <c r="E3" s="2"/>
    </row>
    <row r="4" spans="1:5" ht="67.5" customHeight="1" x14ac:dyDescent="0.25">
      <c r="A4" s="13" t="s">
        <v>104</v>
      </c>
      <c r="B4" s="2"/>
      <c r="D4" s="2"/>
      <c r="E4" s="2"/>
    </row>
    <row r="5" spans="1:5" ht="151.5" customHeight="1" x14ac:dyDescent="0.25">
      <c r="A5" s="14" t="s">
        <v>97</v>
      </c>
      <c r="B5" s="2"/>
      <c r="D5" s="2"/>
      <c r="E5" s="2"/>
    </row>
    <row r="6" spans="1:5" ht="39" customHeight="1" x14ac:dyDescent="0.25">
      <c r="A6" s="14" t="s">
        <v>103</v>
      </c>
      <c r="B6" s="2"/>
      <c r="D6" s="2"/>
      <c r="E6" s="2"/>
    </row>
    <row r="7" spans="1:5" ht="33" customHeight="1" x14ac:dyDescent="0.3">
      <c r="A7" s="7" t="s">
        <v>96</v>
      </c>
      <c r="B7" s="2"/>
      <c r="D7" s="2"/>
      <c r="E7" s="2"/>
    </row>
    <row r="8" spans="1:5" ht="15.75" customHeight="1" x14ac:dyDescent="0.25">
      <c r="A8" s="13"/>
      <c r="B8" s="2"/>
      <c r="D8" s="2"/>
      <c r="E8" s="2"/>
    </row>
    <row r="9" spans="1:5" ht="15.75" customHeight="1" x14ac:dyDescent="0.25">
      <c r="A9" s="13"/>
      <c r="B9" s="2"/>
      <c r="D9" s="2"/>
      <c r="E9" s="2"/>
    </row>
    <row r="10" spans="1:5" ht="15.75" customHeight="1" x14ac:dyDescent="0.25">
      <c r="A10" s="13"/>
      <c r="B10" s="10"/>
      <c r="D10" s="2"/>
      <c r="E10" s="2"/>
    </row>
    <row r="11" spans="1:5" ht="15.75" customHeight="1" x14ac:dyDescent="0.25">
      <c r="A11" s="13"/>
      <c r="B11" s="2"/>
      <c r="D11" s="2"/>
      <c r="E11" s="2"/>
    </row>
    <row r="12" spans="1:5" ht="15.75" customHeight="1" x14ac:dyDescent="0.25">
      <c r="A12" s="13"/>
      <c r="B12" s="11"/>
      <c r="D12" s="4"/>
      <c r="E12" s="2"/>
    </row>
    <row r="13" spans="1:5" ht="15.75" customHeight="1" x14ac:dyDescent="0.25">
      <c r="A13" s="13"/>
      <c r="B13" s="2"/>
      <c r="C13" s="2"/>
      <c r="D13" s="2"/>
      <c r="E13" s="2"/>
    </row>
    <row r="14" spans="1:5" ht="15.75" customHeight="1" x14ac:dyDescent="0.25">
      <c r="A14" s="13"/>
      <c r="B14" s="12"/>
      <c r="C14" s="2"/>
      <c r="D14" s="2"/>
      <c r="E14" s="2"/>
    </row>
    <row r="15" spans="1:5" ht="15.75" customHeight="1" x14ac:dyDescent="0.25">
      <c r="A15" s="13"/>
      <c r="B15" s="2"/>
      <c r="C15" s="2"/>
      <c r="D15" s="2"/>
      <c r="E15" s="2"/>
    </row>
    <row r="16" spans="1:5" ht="15.75" customHeight="1" x14ac:dyDescent="0.3">
      <c r="A16" s="7"/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  <row r="18" spans="1:5" ht="15.75" customHeight="1" x14ac:dyDescent="0.25">
      <c r="A18" s="5"/>
      <c r="D18" s="2"/>
      <c r="E18" s="2"/>
    </row>
    <row r="19" spans="1:5" ht="15.75" customHeight="1" x14ac:dyDescent="0.25">
      <c r="A19" s="8"/>
      <c r="B19" s="2"/>
      <c r="C19" s="2"/>
      <c r="D19" s="2"/>
      <c r="E19" s="2"/>
    </row>
    <row r="20" spans="1:5" ht="15.75" customHeight="1" x14ac:dyDescent="0.25">
      <c r="A20" s="8"/>
      <c r="B20" s="2"/>
      <c r="C20" s="2"/>
      <c r="D20" s="2"/>
      <c r="E20" s="2"/>
    </row>
    <row r="21" spans="1:5" ht="15.75" customHeight="1" x14ac:dyDescent="0.25">
      <c r="A21" s="8"/>
      <c r="B21" s="2"/>
      <c r="C21" s="2"/>
      <c r="D21" s="2"/>
      <c r="E21" s="2"/>
    </row>
    <row r="22" spans="1:5" ht="15.75" customHeight="1" x14ac:dyDescent="0.25">
      <c r="A22" s="8"/>
      <c r="B22" s="2"/>
      <c r="C22" s="2"/>
      <c r="D22" s="2"/>
      <c r="E22" s="2"/>
    </row>
    <row r="23" spans="1:5" ht="15.75" customHeight="1" x14ac:dyDescent="0.25">
      <c r="A23" s="8"/>
      <c r="B23" s="2"/>
      <c r="C23" s="2"/>
      <c r="D23" s="2"/>
      <c r="E23" s="2"/>
    </row>
    <row r="24" spans="1:5" ht="15.75" customHeight="1" x14ac:dyDescent="0.25">
      <c r="A24" s="8"/>
      <c r="B24" s="2"/>
      <c r="C24" s="2"/>
      <c r="D24" s="2"/>
      <c r="E24" s="2"/>
    </row>
    <row r="25" spans="1:5" ht="15.75" customHeight="1" x14ac:dyDescent="0.25">
      <c r="A25" s="2"/>
      <c r="B25" s="2"/>
      <c r="C25" s="2"/>
      <c r="D25" s="2"/>
      <c r="E25" s="2"/>
    </row>
    <row r="26" spans="1:5" ht="15.75" customHeight="1" x14ac:dyDescent="0.25">
      <c r="A26" s="6"/>
      <c r="B26" s="2"/>
      <c r="C26" s="2"/>
      <c r="D26" s="2"/>
      <c r="E26" s="2"/>
    </row>
    <row r="27" spans="1:5" ht="15.75" customHeight="1" x14ac:dyDescent="0.25">
      <c r="A27" s="8"/>
      <c r="B27" s="2"/>
      <c r="C27" s="2"/>
      <c r="D27" s="2"/>
      <c r="E27" s="2"/>
    </row>
    <row r="28" spans="1:5" ht="15.75" customHeight="1" x14ac:dyDescent="0.25">
      <c r="A28" s="8"/>
      <c r="B28" s="2"/>
      <c r="C28" s="2"/>
      <c r="D28" s="2"/>
      <c r="E28" s="2"/>
    </row>
    <row r="29" spans="1:5" ht="15.75" customHeight="1" x14ac:dyDescent="0.25">
      <c r="A29" s="8"/>
      <c r="B29" s="2"/>
      <c r="C29" s="2"/>
      <c r="D29" s="2"/>
      <c r="E29" s="2"/>
    </row>
    <row r="30" spans="1:5" ht="15.75" customHeight="1" x14ac:dyDescent="0.25">
      <c r="A30" s="8"/>
      <c r="B30" s="2"/>
      <c r="C30" s="2"/>
      <c r="D30" s="2"/>
      <c r="E30" s="2"/>
    </row>
    <row r="31" spans="1:5" ht="15.75" customHeight="1" x14ac:dyDescent="0.25">
      <c r="A31" s="8"/>
      <c r="B31" s="2"/>
      <c r="C31" s="2"/>
      <c r="D31" s="2"/>
      <c r="E31" s="2"/>
    </row>
    <row r="32" spans="1:5" ht="15.75" customHeight="1" x14ac:dyDescent="0.25">
      <c r="A32" s="8"/>
      <c r="B32" s="2"/>
      <c r="C32" s="2"/>
      <c r="D32" s="2"/>
    </row>
    <row r="33" spans="1:5" ht="15.75" customHeight="1" x14ac:dyDescent="0.25">
      <c r="A33" s="2"/>
      <c r="B33" s="2"/>
      <c r="C33" s="2"/>
      <c r="D33" s="2"/>
      <c r="E33" s="2"/>
    </row>
    <row r="34" spans="1:5" ht="15.75" customHeight="1" x14ac:dyDescent="0.25">
      <c r="A34" s="6"/>
      <c r="B34" s="2"/>
      <c r="C34" s="2"/>
      <c r="D34" s="2"/>
      <c r="E34" s="2"/>
    </row>
    <row r="35" spans="1:5" ht="15.75" customHeight="1" x14ac:dyDescent="0.25">
      <c r="A35" s="8"/>
      <c r="B35" s="2"/>
      <c r="C35" s="2"/>
      <c r="D35" s="2"/>
      <c r="E35" s="2"/>
    </row>
    <row r="36" spans="1:5" ht="15.75" customHeight="1" x14ac:dyDescent="0.25">
      <c r="A36" s="8"/>
      <c r="B36" s="2"/>
      <c r="C36" s="2"/>
      <c r="D36" s="2"/>
      <c r="E36" s="2"/>
    </row>
    <row r="37" spans="1:5" ht="15.75" customHeight="1" x14ac:dyDescent="0.25">
      <c r="A37" s="2"/>
      <c r="B37" s="2"/>
      <c r="C37" s="2"/>
      <c r="D37" s="2"/>
      <c r="E37" s="2"/>
    </row>
    <row r="38" spans="1:5" ht="15.75" customHeight="1" x14ac:dyDescent="0.25">
      <c r="A38" s="6"/>
      <c r="B38" s="2"/>
      <c r="C38" s="2"/>
      <c r="D38" s="2"/>
      <c r="E38" s="2"/>
    </row>
    <row r="39" spans="1:5" ht="15.75" customHeight="1" x14ac:dyDescent="0.25">
      <c r="A39" s="8"/>
      <c r="B39" s="2"/>
      <c r="C39" s="2"/>
      <c r="D39" s="2"/>
      <c r="E39" s="2"/>
    </row>
    <row r="40" spans="1:5" ht="15.75" customHeight="1" x14ac:dyDescent="0.25">
      <c r="A40" s="8"/>
      <c r="B40" s="2"/>
      <c r="C40" s="2"/>
      <c r="D40" s="2"/>
      <c r="E40" s="2"/>
    </row>
    <row r="41" spans="1:5" ht="15.75" customHeight="1" x14ac:dyDescent="0.25">
      <c r="A41" s="8"/>
      <c r="B41" s="2"/>
      <c r="D41" s="2"/>
      <c r="E41" s="2"/>
    </row>
    <row r="42" spans="1:5" ht="15.75" customHeight="1" x14ac:dyDescent="0.25">
      <c r="A42" s="8"/>
    </row>
    <row r="43" spans="1:5" ht="15.75" customHeight="1" x14ac:dyDescent="0.25">
      <c r="A43" s="8"/>
    </row>
    <row r="44" spans="1:5" ht="15.75" customHeight="1" x14ac:dyDescent="0.25">
      <c r="A44" s="8"/>
    </row>
    <row r="45" spans="1:5" ht="15.75" customHeight="1" x14ac:dyDescent="0.2"/>
    <row r="46" spans="1:5" ht="15.75" customHeight="1" x14ac:dyDescent="0.2">
      <c r="A46" s="5"/>
    </row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5" sqref="B15"/>
    </sheetView>
  </sheetViews>
  <sheetFormatPr defaultColWidth="10.7109375" defaultRowHeight="12" customHeight="1" x14ac:dyDescent="0.2"/>
  <cols>
    <col min="1" max="1" width="27.7109375" style="1" customWidth="1"/>
    <col min="2" max="2" width="54.85546875" style="1" customWidth="1"/>
    <col min="3" max="3" width="20.85546875" style="1" customWidth="1"/>
    <col min="4" max="13" width="10.7109375" style="1" customWidth="1"/>
    <col min="14" max="16384" width="10.7109375" style="1"/>
  </cols>
  <sheetData>
    <row r="1" spans="1:5" ht="15.75" customHeight="1" x14ac:dyDescent="0.3">
      <c r="A1" s="7" t="s">
        <v>90</v>
      </c>
      <c r="B1" s="2"/>
      <c r="C1" s="2"/>
      <c r="D1" s="2"/>
      <c r="E1" s="2"/>
    </row>
    <row r="2" spans="1:5" ht="15.75" customHeight="1" x14ac:dyDescent="0.25">
      <c r="A2" s="2"/>
      <c r="C2" s="2"/>
      <c r="D2" s="2"/>
      <c r="E2" s="2"/>
    </row>
    <row r="3" spans="1:5" ht="15.75" customHeight="1" x14ac:dyDescent="0.25">
      <c r="A3" s="9" t="s">
        <v>54</v>
      </c>
      <c r="B3" s="15" t="s">
        <v>107</v>
      </c>
      <c r="D3" s="2"/>
      <c r="E3" s="2"/>
    </row>
    <row r="4" spans="1:5" ht="15.75" customHeight="1" x14ac:dyDescent="0.25">
      <c r="A4" s="9"/>
      <c r="B4" s="2"/>
      <c r="D4" s="2"/>
      <c r="E4" s="2"/>
    </row>
    <row r="5" spans="1:5" ht="15.75" customHeight="1" x14ac:dyDescent="0.25">
      <c r="A5" s="9" t="s">
        <v>80</v>
      </c>
      <c r="B5" s="15" t="s">
        <v>105</v>
      </c>
      <c r="D5" s="2"/>
      <c r="E5" s="2"/>
    </row>
    <row r="6" spans="1:5" ht="15.75" customHeight="1" x14ac:dyDescent="0.25">
      <c r="A6" s="9" t="s">
        <v>81</v>
      </c>
      <c r="B6" s="19"/>
      <c r="D6" s="2"/>
      <c r="E6" s="2"/>
    </row>
    <row r="7" spans="1:5" ht="15.75" customHeight="1" x14ac:dyDescent="0.25">
      <c r="A7" s="9"/>
      <c r="B7" s="2"/>
      <c r="D7" s="2"/>
      <c r="E7" s="2"/>
    </row>
    <row r="8" spans="1:5" ht="15.75" customHeight="1" x14ac:dyDescent="0.25">
      <c r="A8" s="9" t="s">
        <v>52</v>
      </c>
      <c r="B8" s="18" t="s">
        <v>108</v>
      </c>
      <c r="D8" s="2"/>
      <c r="E8" s="2"/>
    </row>
    <row r="9" spans="1:5" ht="15.75" customHeight="1" x14ac:dyDescent="0.25">
      <c r="A9" s="9"/>
      <c r="B9" s="3"/>
      <c r="D9" s="2"/>
      <c r="E9" s="2"/>
    </row>
    <row r="10" spans="1:5" ht="15.75" customHeight="1" x14ac:dyDescent="0.25">
      <c r="A10" s="9" t="s">
        <v>53</v>
      </c>
      <c r="B10" s="16" t="s">
        <v>109</v>
      </c>
      <c r="D10" s="4"/>
      <c r="E10" s="2"/>
    </row>
    <row r="11" spans="1:5" ht="15.75" customHeight="1" x14ac:dyDescent="0.25">
      <c r="A11" s="9"/>
      <c r="B11" s="2"/>
      <c r="C11" s="2"/>
      <c r="D11" s="2"/>
      <c r="E11" s="2"/>
    </row>
    <row r="12" spans="1:5" ht="15.75" customHeight="1" x14ac:dyDescent="0.25">
      <c r="A12" s="9" t="s">
        <v>101</v>
      </c>
      <c r="B12" s="17">
        <v>45392</v>
      </c>
      <c r="C12" s="2"/>
      <c r="D12" s="2"/>
      <c r="E12" s="2"/>
    </row>
    <row r="13" spans="1:5" ht="15.75" customHeight="1" x14ac:dyDescent="0.25">
      <c r="A13" s="20"/>
      <c r="B13" s="2"/>
      <c r="C13" s="2"/>
      <c r="D13" s="2"/>
      <c r="E13" s="2"/>
    </row>
    <row r="14" spans="1:5" ht="15.75" customHeight="1" x14ac:dyDescent="0.25">
      <c r="A14" s="9" t="s">
        <v>79</v>
      </c>
      <c r="B14" s="17">
        <v>45291</v>
      </c>
      <c r="C14" s="2"/>
      <c r="D14" s="2"/>
      <c r="E14" s="2"/>
    </row>
    <row r="15" spans="1:5" ht="15.75" customHeight="1" x14ac:dyDescent="0.3">
      <c r="A15" s="7"/>
      <c r="B15" s="2"/>
      <c r="C15" s="2"/>
      <c r="D15" s="2"/>
      <c r="E15" s="2"/>
    </row>
    <row r="16" spans="1:5" ht="15.75" customHeight="1" x14ac:dyDescent="0.3">
      <c r="A16" s="7" t="s">
        <v>91</v>
      </c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  <row r="18" spans="1:5" ht="15.75" customHeight="1" x14ac:dyDescent="0.25">
      <c r="A18" s="6" t="s">
        <v>82</v>
      </c>
      <c r="D18" s="2"/>
      <c r="E18" s="2"/>
    </row>
    <row r="19" spans="1:5" ht="15.75" customHeight="1" x14ac:dyDescent="0.25">
      <c r="A19" s="8" t="s">
        <v>83</v>
      </c>
      <c r="B19" s="2"/>
      <c r="C19" s="2"/>
      <c r="D19" s="2"/>
      <c r="E19" s="2"/>
    </row>
    <row r="20" spans="1:5" ht="15.75" customHeight="1" x14ac:dyDescent="0.25">
      <c r="A20" s="8" t="s">
        <v>84</v>
      </c>
      <c r="B20" s="2"/>
      <c r="C20" s="2"/>
      <c r="D20" s="2"/>
      <c r="E20" s="2"/>
    </row>
    <row r="21" spans="1:5" ht="15.75" customHeight="1" x14ac:dyDescent="0.25">
      <c r="A21" s="8" t="s">
        <v>92</v>
      </c>
      <c r="B21" s="2"/>
      <c r="C21" s="2"/>
      <c r="D21" s="2"/>
      <c r="E21" s="2"/>
    </row>
    <row r="22" spans="1:5" ht="15.75" customHeight="1" x14ac:dyDescent="0.25">
      <c r="A22" s="8" t="s">
        <v>93</v>
      </c>
      <c r="B22" s="2"/>
      <c r="C22" s="2"/>
      <c r="D22" s="2"/>
      <c r="E22" s="2"/>
    </row>
    <row r="23" spans="1:5" ht="15.75" customHeight="1" x14ac:dyDescent="0.25">
      <c r="A23" s="8" t="s">
        <v>85</v>
      </c>
      <c r="B23" s="2"/>
      <c r="C23" s="2"/>
      <c r="D23" s="2"/>
      <c r="E23" s="2"/>
    </row>
    <row r="24" spans="1:5" ht="15.75" customHeight="1" x14ac:dyDescent="0.25">
      <c r="A24" s="8" t="s">
        <v>86</v>
      </c>
      <c r="B24" s="2"/>
      <c r="C24" s="2"/>
      <c r="D24" s="2"/>
      <c r="E24" s="2"/>
    </row>
    <row r="25" spans="1:5" ht="15.75" customHeight="1" x14ac:dyDescent="0.25">
      <c r="A25" s="2"/>
      <c r="B25" s="2"/>
      <c r="C25" s="2"/>
      <c r="D25" s="2"/>
      <c r="E25" s="2"/>
    </row>
    <row r="26" spans="1:5" ht="15.75" customHeight="1" x14ac:dyDescent="0.25">
      <c r="A26" s="6" t="s">
        <v>87</v>
      </c>
      <c r="B26" s="2"/>
      <c r="C26" s="2"/>
      <c r="D26" s="2"/>
      <c r="E26" s="2"/>
    </row>
    <row r="27" spans="1:5" ht="15.75" customHeight="1" x14ac:dyDescent="0.25">
      <c r="A27" s="8" t="s">
        <v>83</v>
      </c>
      <c r="B27" s="2"/>
      <c r="C27" s="2"/>
      <c r="D27" s="2"/>
      <c r="E27" s="2"/>
    </row>
    <row r="28" spans="1:5" ht="15.75" customHeight="1" x14ac:dyDescent="0.25">
      <c r="A28" s="8" t="s">
        <v>84</v>
      </c>
      <c r="B28" s="2"/>
      <c r="C28" s="2"/>
      <c r="D28" s="2"/>
      <c r="E28" s="2"/>
    </row>
    <row r="29" spans="1:5" ht="15.75" customHeight="1" x14ac:dyDescent="0.25">
      <c r="A29" s="8" t="s">
        <v>92</v>
      </c>
      <c r="B29" s="2"/>
      <c r="C29" s="2"/>
      <c r="D29" s="2"/>
      <c r="E29" s="2"/>
    </row>
    <row r="30" spans="1:5" ht="15.75" customHeight="1" x14ac:dyDescent="0.25">
      <c r="A30" s="8" t="s">
        <v>93</v>
      </c>
      <c r="B30" s="2"/>
      <c r="C30" s="2"/>
      <c r="D30" s="2"/>
      <c r="E30" s="2"/>
    </row>
    <row r="31" spans="1:5" ht="15.75" customHeight="1" x14ac:dyDescent="0.25">
      <c r="A31" s="8" t="s">
        <v>85</v>
      </c>
      <c r="B31" s="2"/>
      <c r="C31" s="2"/>
      <c r="D31" s="2"/>
      <c r="E31" s="2"/>
    </row>
    <row r="32" spans="1:5" ht="15.75" customHeight="1" x14ac:dyDescent="0.25">
      <c r="A32" s="8" t="s">
        <v>86</v>
      </c>
      <c r="B32" s="2"/>
      <c r="C32" s="2"/>
      <c r="D32" s="2"/>
    </row>
    <row r="33" spans="1:5" ht="15.75" customHeight="1" x14ac:dyDescent="0.25">
      <c r="A33" s="2"/>
      <c r="B33" s="2"/>
      <c r="C33" s="2"/>
      <c r="D33" s="2"/>
      <c r="E33" s="2"/>
    </row>
    <row r="34" spans="1:5" ht="15.75" customHeight="1" x14ac:dyDescent="0.25">
      <c r="A34" s="6" t="s">
        <v>88</v>
      </c>
      <c r="B34" s="2"/>
      <c r="C34" s="2"/>
      <c r="D34" s="2"/>
      <c r="E34" s="2"/>
    </row>
    <row r="35" spans="1:5" ht="15.75" customHeight="1" x14ac:dyDescent="0.25">
      <c r="A35" s="8" t="s">
        <v>83</v>
      </c>
      <c r="B35" s="2"/>
      <c r="C35" s="2"/>
      <c r="D35" s="2"/>
      <c r="E35" s="2"/>
    </row>
    <row r="36" spans="1:5" ht="15.75" customHeight="1" x14ac:dyDescent="0.25">
      <c r="A36" s="8" t="s">
        <v>84</v>
      </c>
      <c r="B36" s="2"/>
      <c r="C36" s="2"/>
      <c r="D36" s="2"/>
      <c r="E36" s="2"/>
    </row>
    <row r="37" spans="1:5" ht="15.75" customHeight="1" x14ac:dyDescent="0.25">
      <c r="A37" s="8" t="s">
        <v>92</v>
      </c>
      <c r="B37" s="2"/>
      <c r="C37" s="2"/>
      <c r="D37" s="2"/>
      <c r="E37" s="2"/>
    </row>
    <row r="38" spans="1:5" ht="15.75" customHeight="1" x14ac:dyDescent="0.25">
      <c r="A38" s="8" t="s">
        <v>93</v>
      </c>
      <c r="C38" s="2"/>
      <c r="D38" s="2"/>
      <c r="E38" s="2"/>
    </row>
    <row r="39" spans="1:5" ht="15.75" customHeight="1" x14ac:dyDescent="0.25">
      <c r="A39" s="8" t="s">
        <v>85</v>
      </c>
      <c r="C39" s="2"/>
      <c r="D39" s="2"/>
      <c r="E39" s="2"/>
    </row>
    <row r="40" spans="1:5" ht="15.75" customHeight="1" x14ac:dyDescent="0.25">
      <c r="A40" s="8" t="s">
        <v>86</v>
      </c>
      <c r="C40" s="2"/>
      <c r="D40" s="2"/>
      <c r="E40" s="2"/>
    </row>
    <row r="41" spans="1:5" ht="15.75" customHeight="1" x14ac:dyDescent="0.25">
      <c r="D41" s="2"/>
      <c r="E41" s="2"/>
    </row>
    <row r="42" spans="1:5" ht="15.75" customHeight="1" x14ac:dyDescent="0.25">
      <c r="A42" s="6" t="s">
        <v>89</v>
      </c>
    </row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3438525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180975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3438525</xdr:colOff>
                <xdr:row>18</xdr:row>
                <xdr:rowOff>28575</xdr:rowOff>
              </from>
              <to>
                <xdr:col>1</xdr:col>
                <xdr:colOff>3581400</xdr:colOff>
                <xdr:row>18</xdr:row>
                <xdr:rowOff>171450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3438525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180975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3438525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180975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3438525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180975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3438525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180975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3438525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180975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3438525</xdr:colOff>
                <xdr:row>17</xdr:row>
                <xdr:rowOff>28575</xdr:rowOff>
              </from>
              <to>
                <xdr:col>1</xdr:col>
                <xdr:colOff>3581400</xdr:colOff>
                <xdr:row>17</xdr:row>
                <xdr:rowOff>171450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3438525</xdr:colOff>
                <xdr:row>25</xdr:row>
                <xdr:rowOff>28575</xdr:rowOff>
              </from>
              <to>
                <xdr:col>1</xdr:col>
                <xdr:colOff>3581400</xdr:colOff>
                <xdr:row>25</xdr:row>
                <xdr:rowOff>171450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3438525</xdr:colOff>
                <xdr:row>33</xdr:row>
                <xdr:rowOff>28575</xdr:rowOff>
              </from>
              <to>
                <xdr:col>1</xdr:col>
                <xdr:colOff>3581400</xdr:colOff>
                <xdr:row>33</xdr:row>
                <xdr:rowOff>171450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3438525</xdr:colOff>
                <xdr:row>41</xdr:row>
                <xdr:rowOff>28575</xdr:rowOff>
              </from>
              <to>
                <xdr:col>1</xdr:col>
                <xdr:colOff>3581400</xdr:colOff>
                <xdr:row>41</xdr:row>
                <xdr:rowOff>171450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3448050</xdr:colOff>
                <xdr:row>34</xdr:row>
                <xdr:rowOff>38100</xdr:rowOff>
              </from>
              <to>
                <xdr:col>1</xdr:col>
                <xdr:colOff>3571875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3448050</xdr:colOff>
                <xdr:row>35</xdr:row>
                <xdr:rowOff>57150</xdr:rowOff>
              </from>
              <to>
                <xdr:col>1</xdr:col>
                <xdr:colOff>3571875</xdr:colOff>
                <xdr:row>35</xdr:row>
                <xdr:rowOff>171450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3448050</xdr:colOff>
                <xdr:row>36</xdr:row>
                <xdr:rowOff>47625</xdr:rowOff>
              </from>
              <to>
                <xdr:col>1</xdr:col>
                <xdr:colOff>3571875</xdr:colOff>
                <xdr:row>36</xdr:row>
                <xdr:rowOff>161925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3448050</xdr:colOff>
                <xdr:row>37</xdr:row>
                <xdr:rowOff>38100</xdr:rowOff>
              </from>
              <to>
                <xdr:col>1</xdr:col>
                <xdr:colOff>3571875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3448050</xdr:colOff>
                <xdr:row>38</xdr:row>
                <xdr:rowOff>47625</xdr:rowOff>
              </from>
              <to>
                <xdr:col>1</xdr:col>
                <xdr:colOff>3571875</xdr:colOff>
                <xdr:row>38</xdr:row>
                <xdr:rowOff>161925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3448050</xdr:colOff>
                <xdr:row>39</xdr:row>
                <xdr:rowOff>47625</xdr:rowOff>
              </from>
              <to>
                <xdr:col>1</xdr:col>
                <xdr:colOff>3571875</xdr:colOff>
                <xdr:row>39</xdr:row>
                <xdr:rowOff>161925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abSelected="1" workbookViewId="0">
      <selection activeCell="D21" sqref="D21"/>
    </sheetView>
  </sheetViews>
  <sheetFormatPr defaultColWidth="10.7109375" defaultRowHeight="15.75" customHeight="1" x14ac:dyDescent="0.2"/>
  <cols>
    <col min="1" max="1" width="9.5703125" style="1" customWidth="1"/>
    <col min="2" max="2" width="19.5703125" style="1" customWidth="1"/>
    <col min="3" max="3" width="26.7109375" style="1" customWidth="1"/>
    <col min="4" max="4" width="10.7109375" style="1" customWidth="1"/>
    <col min="5" max="5" width="17" style="1" customWidth="1"/>
    <col min="6" max="13" width="10.7109375" style="1" customWidth="1"/>
    <col min="14" max="16384" width="10.7109375" style="1"/>
  </cols>
  <sheetData>
    <row r="1" spans="1:5" ht="15.75" customHeight="1" x14ac:dyDescent="0.25">
      <c r="A1" s="2"/>
      <c r="B1" s="2"/>
      <c r="C1" s="2"/>
      <c r="D1" s="2"/>
      <c r="E1" s="2"/>
    </row>
    <row r="2" spans="1:5" ht="15.75" customHeight="1" x14ac:dyDescent="0.25">
      <c r="B2" s="35" t="str">
        <f>'Beviteli oldal'!B8</f>
        <v>24237961-8621-113-01</v>
      </c>
      <c r="C2" s="2"/>
      <c r="D2" s="2"/>
      <c r="E2" s="2"/>
    </row>
    <row r="3" spans="1:5" ht="15.75" customHeight="1" x14ac:dyDescent="0.25">
      <c r="B3" s="21" t="s">
        <v>30</v>
      </c>
      <c r="C3" s="2"/>
      <c r="D3" s="2"/>
      <c r="E3" s="2"/>
    </row>
    <row r="4" spans="1:5" ht="15.75" customHeight="1" x14ac:dyDescent="0.25">
      <c r="A4" s="21"/>
      <c r="B4" s="2"/>
      <c r="C4" s="2"/>
      <c r="D4" s="2"/>
      <c r="E4" s="2"/>
    </row>
    <row r="5" spans="1:5" ht="15.75" customHeight="1" x14ac:dyDescent="0.25">
      <c r="B5" s="22" t="str">
        <f>'Beviteli oldal'!B10</f>
        <v>01-09-997158</v>
      </c>
      <c r="C5" s="2"/>
      <c r="D5" s="2"/>
      <c r="E5" s="2"/>
    </row>
    <row r="6" spans="1:5" ht="15.75" customHeight="1" x14ac:dyDescent="0.25">
      <c r="B6" s="21" t="s">
        <v>31</v>
      </c>
      <c r="C6" s="2"/>
      <c r="D6" s="2"/>
      <c r="E6" s="2"/>
    </row>
    <row r="7" spans="1:5" ht="15.75" customHeight="1" x14ac:dyDescent="0.25">
      <c r="A7" s="2"/>
      <c r="D7" s="2"/>
      <c r="E7" s="2"/>
    </row>
    <row r="8" spans="1:5" ht="15.75" customHeight="1" x14ac:dyDescent="0.25">
      <c r="A8" s="2"/>
      <c r="D8" s="2"/>
      <c r="E8" s="2"/>
    </row>
    <row r="9" spans="1:5" ht="15.75" customHeight="1" x14ac:dyDescent="0.25">
      <c r="A9" s="2"/>
      <c r="D9" s="2"/>
      <c r="E9" s="2"/>
    </row>
    <row r="10" spans="1:5" ht="15.75" customHeight="1" x14ac:dyDescent="0.25">
      <c r="A10" s="2"/>
      <c r="D10" s="2"/>
      <c r="E10" s="2"/>
    </row>
    <row r="11" spans="1:5" ht="15.75" customHeight="1" x14ac:dyDescent="0.25">
      <c r="A11" s="2"/>
      <c r="D11" s="2"/>
      <c r="E11" s="2"/>
    </row>
    <row r="12" spans="1:5" ht="27" customHeight="1" x14ac:dyDescent="0.25">
      <c r="A12" s="2"/>
      <c r="C12" s="23" t="str">
        <f>'Beviteli oldal'!B3</f>
        <v>WEST HEALTH KFT.</v>
      </c>
      <c r="D12" s="2"/>
      <c r="E12" s="2"/>
    </row>
    <row r="13" spans="1:5" ht="15.75" customHeight="1" x14ac:dyDescent="0.25">
      <c r="A13" s="2"/>
      <c r="C13" s="24"/>
      <c r="D13" s="2"/>
      <c r="E13" s="2"/>
    </row>
    <row r="14" spans="1:5" ht="21" customHeight="1" x14ac:dyDescent="0.25">
      <c r="A14" s="2"/>
      <c r="C14" s="25" t="str">
        <f>'Beviteli oldal'!B5</f>
        <v>1015 BUDAPEST, OSTROM U. 16 fsz/1.</v>
      </c>
      <c r="D14" s="2"/>
      <c r="E14" s="2"/>
    </row>
    <row r="15" spans="1:5" ht="18.75" customHeight="1" x14ac:dyDescent="0.25">
      <c r="A15" s="2"/>
      <c r="C15" s="25" t="s">
        <v>106</v>
      </c>
      <c r="D15" s="2"/>
      <c r="E15" s="2"/>
    </row>
    <row r="16" spans="1:5" ht="15.75" customHeight="1" x14ac:dyDescent="0.25">
      <c r="A16" s="2"/>
      <c r="C16" s="26"/>
      <c r="D16" s="4"/>
      <c r="E16" s="2"/>
    </row>
    <row r="17" spans="1:5" ht="15.75" customHeight="1" x14ac:dyDescent="0.25">
      <c r="A17" s="2"/>
      <c r="C17" s="26"/>
      <c r="D17" s="2"/>
      <c r="E17" s="2"/>
    </row>
    <row r="18" spans="1:5" ht="15.75" customHeight="1" x14ac:dyDescent="0.25">
      <c r="A18" s="2"/>
      <c r="C18" s="26"/>
      <c r="D18" s="2"/>
      <c r="E18" s="2"/>
    </row>
    <row r="19" spans="1:5" ht="33.75" customHeight="1" x14ac:dyDescent="0.25">
      <c r="A19" s="2"/>
      <c r="C19" s="27" t="s">
        <v>87</v>
      </c>
      <c r="D19" s="2"/>
      <c r="E19" s="2"/>
    </row>
    <row r="20" spans="1:5" ht="15.75" customHeight="1" x14ac:dyDescent="0.25">
      <c r="A20" s="2"/>
      <c r="C20" s="2"/>
      <c r="D20" s="2"/>
      <c r="E20" s="2"/>
    </row>
    <row r="21" spans="1:5" ht="21" customHeight="1" x14ac:dyDescent="0.3">
      <c r="A21" s="2"/>
      <c r="C21" s="28">
        <v>2023</v>
      </c>
      <c r="D21" s="2"/>
      <c r="E21" s="2"/>
    </row>
    <row r="22" spans="1:5" ht="15.75" customHeight="1" x14ac:dyDescent="0.25">
      <c r="A22" s="5"/>
      <c r="D22" s="2"/>
      <c r="E22" s="2"/>
    </row>
    <row r="23" spans="1:5" ht="15.75" customHeight="1" x14ac:dyDescent="0.25">
      <c r="A23" s="2"/>
      <c r="D23" s="2"/>
      <c r="E23" s="2"/>
    </row>
    <row r="24" spans="1:5" ht="15.75" customHeight="1" x14ac:dyDescent="0.25">
      <c r="A24" s="2"/>
      <c r="D24" s="2"/>
      <c r="E24" s="2"/>
    </row>
    <row r="25" spans="1:5" ht="15.75" customHeight="1" x14ac:dyDescent="0.25">
      <c r="A25" s="2"/>
      <c r="D25" s="2"/>
      <c r="E25" s="2"/>
    </row>
    <row r="26" spans="1:5" ht="15.75" customHeight="1" x14ac:dyDescent="0.25">
      <c r="A26" s="2"/>
      <c r="B26" s="2"/>
      <c r="C26" s="2"/>
      <c r="D26" s="2"/>
      <c r="E26" s="2"/>
    </row>
    <row r="27" spans="1:5" ht="15.75" customHeight="1" x14ac:dyDescent="0.25">
      <c r="A27" s="2"/>
      <c r="B27" s="2"/>
      <c r="C27" s="2"/>
      <c r="D27" s="2"/>
      <c r="E27" s="2"/>
    </row>
    <row r="28" spans="1:5" ht="15.75" customHeight="1" x14ac:dyDescent="0.25">
      <c r="A28" s="2"/>
      <c r="B28" s="2"/>
      <c r="C28" s="2"/>
      <c r="D28" s="2"/>
      <c r="E28" s="2"/>
    </row>
    <row r="29" spans="1:5" ht="15.75" customHeight="1" x14ac:dyDescent="0.25">
      <c r="A29" s="2"/>
      <c r="B29" s="2"/>
      <c r="C29" s="2"/>
      <c r="D29" s="2"/>
      <c r="E29" s="2"/>
    </row>
    <row r="30" spans="1:5" ht="15.75" customHeight="1" x14ac:dyDescent="0.25">
      <c r="A30" s="29" t="s">
        <v>48</v>
      </c>
      <c r="B30" s="30">
        <f>'Beviteli oldal'!B12</f>
        <v>45392</v>
      </c>
      <c r="C30" s="31"/>
      <c r="D30" s="32"/>
      <c r="E30" s="31"/>
    </row>
    <row r="31" spans="1:5" ht="15.75" customHeight="1" x14ac:dyDescent="0.25">
      <c r="A31" s="32"/>
      <c r="B31" s="33"/>
      <c r="C31" s="32"/>
      <c r="D31" s="32"/>
      <c r="E31" s="4" t="s">
        <v>49</v>
      </c>
    </row>
    <row r="32" spans="1:5" ht="15.75" customHeight="1" x14ac:dyDescent="0.25">
      <c r="A32" s="32"/>
      <c r="B32" s="33"/>
      <c r="C32" s="31"/>
      <c r="D32" s="32"/>
      <c r="E32" s="2"/>
    </row>
    <row r="33" spans="1:5" ht="15.75" customHeight="1" x14ac:dyDescent="0.25">
      <c r="A33" s="2"/>
      <c r="B33" s="2"/>
      <c r="C33" s="31"/>
      <c r="D33" s="2"/>
      <c r="E33" s="2"/>
    </row>
    <row r="34" spans="1:5" ht="15.75" customHeight="1" x14ac:dyDescent="0.25">
      <c r="A34" s="2"/>
      <c r="B34" s="2"/>
      <c r="C34" s="34" t="s">
        <v>50</v>
      </c>
      <c r="D34" s="2"/>
      <c r="E34" s="2"/>
    </row>
    <row r="35" spans="1:5" ht="15.75" customHeight="1" x14ac:dyDescent="0.25">
      <c r="A35" s="2"/>
      <c r="B35" s="2"/>
      <c r="C35" s="2"/>
      <c r="D35" s="2"/>
      <c r="E35" s="2"/>
    </row>
    <row r="36" spans="1:5" ht="15.75" customHeight="1" x14ac:dyDescent="0.25">
      <c r="A36" s="2"/>
      <c r="B36" s="2"/>
      <c r="C36" s="2"/>
      <c r="D36" s="2"/>
    </row>
    <row r="37" spans="1:5" ht="15.75" customHeight="1" x14ac:dyDescent="0.25">
      <c r="A37" s="2"/>
      <c r="B37" s="2"/>
      <c r="C37" s="2"/>
      <c r="D37" s="2"/>
      <c r="E37" s="2"/>
    </row>
    <row r="38" spans="1:5" ht="15.75" customHeight="1" x14ac:dyDescent="0.25">
      <c r="A38" s="6"/>
      <c r="B38" s="2"/>
      <c r="C38" s="2"/>
      <c r="D38" s="2"/>
      <c r="E38" s="2"/>
    </row>
    <row r="39" spans="1:5" ht="15.75" customHeight="1" x14ac:dyDescent="0.25">
      <c r="A39" s="2"/>
      <c r="B39" s="2"/>
      <c r="C39" s="2"/>
      <c r="D39" s="2"/>
      <c r="E39" s="2"/>
    </row>
    <row r="40" spans="1:5" ht="15.75" customHeight="1" x14ac:dyDescent="0.25">
      <c r="A40" s="2"/>
      <c r="B40" s="2"/>
      <c r="C40" s="2"/>
      <c r="D40" s="2"/>
      <c r="E40" s="2"/>
    </row>
    <row r="41" spans="1:5" ht="15.75" customHeight="1" x14ac:dyDescent="0.25">
      <c r="A41" s="2"/>
      <c r="B41" s="2"/>
      <c r="C41" s="2"/>
      <c r="D41" s="2"/>
      <c r="E41" s="2"/>
    </row>
    <row r="42" spans="1:5" ht="15.75" customHeight="1" x14ac:dyDescent="0.25">
      <c r="A42" s="6"/>
      <c r="B42" s="2"/>
      <c r="C42" s="2"/>
      <c r="D42" s="2"/>
      <c r="E42" s="2"/>
    </row>
    <row r="43" spans="1:5" ht="15.75" customHeight="1" x14ac:dyDescent="0.25">
      <c r="A43" s="2"/>
      <c r="B43" s="2"/>
      <c r="C43" s="2"/>
      <c r="D43" s="2"/>
      <c r="E43" s="2"/>
    </row>
    <row r="44" spans="1:5" ht="15.75" customHeight="1" x14ac:dyDescent="0.25">
      <c r="A44" s="2"/>
      <c r="B44" s="2"/>
      <c r="C44" s="2"/>
      <c r="D44" s="2"/>
      <c r="E44" s="2"/>
    </row>
    <row r="45" spans="1:5" ht="15.75" customHeight="1" x14ac:dyDescent="0.25">
      <c r="A45" s="2"/>
      <c r="B45" s="2"/>
      <c r="D45" s="2"/>
      <c r="E45" s="2"/>
    </row>
    <row r="46" spans="1:5" ht="15.75" customHeight="1" x14ac:dyDescent="0.25">
      <c r="A46" s="2"/>
    </row>
    <row r="47" spans="1:5" ht="15.75" customHeight="1" x14ac:dyDescent="0.25">
      <c r="A47" s="2"/>
    </row>
    <row r="48" spans="1:5" ht="15.75" customHeight="1" x14ac:dyDescent="0.25">
      <c r="A48" s="2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L163"/>
  <sheetViews>
    <sheetView topLeftCell="A34" workbookViewId="0">
      <selection activeCell="E21" sqref="E21"/>
    </sheetView>
  </sheetViews>
  <sheetFormatPr defaultColWidth="9.28515625" defaultRowHeight="15.95" customHeight="1" x14ac:dyDescent="0.25"/>
  <cols>
    <col min="1" max="1" width="6.140625" style="36" customWidth="1"/>
    <col min="2" max="2" width="4.140625" style="36" customWidth="1"/>
    <col min="3" max="3" width="58.28515625" style="39" customWidth="1"/>
    <col min="4" max="4" width="9.85546875" style="38" customWidth="1"/>
    <col min="5" max="5" width="9.42578125" style="38" customWidth="1"/>
    <col min="6" max="6" width="9.85546875" style="38" customWidth="1"/>
    <col min="7" max="7" width="9.28515625" style="39"/>
    <col min="8" max="8" width="17.140625" style="39" customWidth="1"/>
    <col min="9" max="9" width="16.7109375" style="39" bestFit="1" customWidth="1"/>
    <col min="10" max="10" width="9.28515625" style="39"/>
    <col min="11" max="11" width="11.28515625" style="39" bestFit="1" customWidth="1"/>
    <col min="12" max="16384" width="9.28515625" style="39"/>
  </cols>
  <sheetData>
    <row r="1" spans="1:9" ht="15.95" customHeight="1" x14ac:dyDescent="0.25">
      <c r="C1" s="37" t="str">
        <f>+'Beviteli oldal'!B8</f>
        <v>24237961-8621-113-01</v>
      </c>
    </row>
    <row r="2" spans="1:9" ht="15.95" customHeight="1" x14ac:dyDescent="0.25">
      <c r="C2" s="39" t="s">
        <v>30</v>
      </c>
    </row>
    <row r="3" spans="1:9" ht="15.95" customHeight="1" x14ac:dyDescent="0.25">
      <c r="F3" s="40" t="s">
        <v>111</v>
      </c>
    </row>
    <row r="4" spans="1:9" ht="15.95" customHeight="1" x14ac:dyDescent="0.25">
      <c r="C4" s="39" t="str">
        <f>+'Beviteli oldal'!B10</f>
        <v>01-09-997158</v>
      </c>
      <c r="D4" s="41"/>
    </row>
    <row r="5" spans="1:9" ht="15.95" customHeight="1" x14ac:dyDescent="0.25">
      <c r="C5" s="42" t="s">
        <v>31</v>
      </c>
    </row>
    <row r="7" spans="1:9" ht="15.95" customHeight="1" x14ac:dyDescent="0.25">
      <c r="A7" s="43" t="s">
        <v>98</v>
      </c>
    </row>
    <row r="8" spans="1:9" ht="15" customHeight="1" x14ac:dyDescent="0.25">
      <c r="C8" s="44">
        <f>'Beviteli oldal'!B14</f>
        <v>45291</v>
      </c>
      <c r="D8" s="41"/>
      <c r="E8" s="41"/>
      <c r="F8" s="45" t="s">
        <v>24</v>
      </c>
    </row>
    <row r="9" spans="1:9" s="51" customFormat="1" ht="54" customHeight="1" x14ac:dyDescent="0.2">
      <c r="A9" s="46" t="s">
        <v>44</v>
      </c>
      <c r="B9" s="47"/>
      <c r="C9" s="48" t="s">
        <v>23</v>
      </c>
      <c r="D9" s="49" t="s">
        <v>113</v>
      </c>
      <c r="E9" s="50" t="s">
        <v>51</v>
      </c>
      <c r="F9" s="49" t="s">
        <v>114</v>
      </c>
    </row>
    <row r="10" spans="1:9" s="36" customFormat="1" ht="15.95" customHeight="1" x14ac:dyDescent="0.25">
      <c r="A10" s="46" t="s">
        <v>25</v>
      </c>
      <c r="B10" s="47"/>
      <c r="C10" s="48" t="s">
        <v>26</v>
      </c>
      <c r="D10" s="52" t="s">
        <v>27</v>
      </c>
      <c r="E10" s="50" t="s">
        <v>28</v>
      </c>
      <c r="F10" s="52" t="s">
        <v>29</v>
      </c>
    </row>
    <row r="11" spans="1:9" ht="15.95" customHeight="1" x14ac:dyDescent="0.25">
      <c r="A11" s="53">
        <v>1</v>
      </c>
      <c r="B11" s="54" t="s">
        <v>0</v>
      </c>
      <c r="C11" s="55" t="s">
        <v>1</v>
      </c>
      <c r="D11" s="56">
        <f>+SUM(D12:D14)</f>
        <v>564294</v>
      </c>
      <c r="E11" s="56">
        <f>+SUM(E12:E14)</f>
        <v>0</v>
      </c>
      <c r="F11" s="56">
        <f>+SUM(F12:F14)</f>
        <v>1006268</v>
      </c>
    </row>
    <row r="12" spans="1:9" ht="15.95" customHeight="1" x14ac:dyDescent="0.25">
      <c r="A12" s="53">
        <v>2</v>
      </c>
      <c r="B12" s="57" t="s">
        <v>2</v>
      </c>
      <c r="C12" s="58" t="s">
        <v>45</v>
      </c>
      <c r="D12" s="59">
        <v>0</v>
      </c>
      <c r="E12" s="59"/>
      <c r="F12" s="59">
        <v>0</v>
      </c>
      <c r="H12" s="38"/>
    </row>
    <row r="13" spans="1:9" ht="15.95" customHeight="1" x14ac:dyDescent="0.25">
      <c r="A13" s="53">
        <v>3</v>
      </c>
      <c r="B13" s="57" t="s">
        <v>3</v>
      </c>
      <c r="C13" s="58" t="s">
        <v>46</v>
      </c>
      <c r="D13" s="59">
        <v>438964</v>
      </c>
      <c r="E13" s="59"/>
      <c r="F13" s="59">
        <f>1006268-174930-337831</f>
        <v>493507</v>
      </c>
    </row>
    <row r="14" spans="1:9" ht="15.95" customHeight="1" x14ac:dyDescent="0.25">
      <c r="A14" s="53">
        <v>4</v>
      </c>
      <c r="B14" s="57" t="s">
        <v>4</v>
      </c>
      <c r="C14" s="58" t="s">
        <v>47</v>
      </c>
      <c r="D14" s="59">
        <v>125330</v>
      </c>
      <c r="E14" s="59"/>
      <c r="F14" s="59">
        <f>174930+337831</f>
        <v>512761</v>
      </c>
    </row>
    <row r="15" spans="1:9" ht="15.95" customHeight="1" x14ac:dyDescent="0.25">
      <c r="A15" s="53">
        <v>5</v>
      </c>
      <c r="B15" s="54" t="s">
        <v>5</v>
      </c>
      <c r="C15" s="60" t="s">
        <v>6</v>
      </c>
      <c r="D15" s="56">
        <f>+SUM(D16:D19)</f>
        <v>248736</v>
      </c>
      <c r="E15" s="56">
        <f>+SUM(E16:E19)</f>
        <v>0</v>
      </c>
      <c r="F15" s="56">
        <f>+SUM(F16:F19)</f>
        <v>87128</v>
      </c>
      <c r="I15" s="93"/>
    </row>
    <row r="16" spans="1:9" ht="15.95" customHeight="1" x14ac:dyDescent="0.25">
      <c r="A16" s="53">
        <v>6</v>
      </c>
      <c r="B16" s="57" t="s">
        <v>2</v>
      </c>
      <c r="C16" s="58" t="s">
        <v>42</v>
      </c>
      <c r="D16" s="59">
        <v>0</v>
      </c>
      <c r="E16" s="59"/>
      <c r="F16" s="59">
        <v>0</v>
      </c>
      <c r="I16" s="93"/>
    </row>
    <row r="17" spans="1:12" ht="15.95" customHeight="1" x14ac:dyDescent="0.25">
      <c r="A17" s="53">
        <v>7</v>
      </c>
      <c r="B17" s="57" t="s">
        <v>3</v>
      </c>
      <c r="C17" s="58" t="s">
        <v>43</v>
      </c>
      <c r="D17" s="59">
        <v>132828</v>
      </c>
      <c r="E17" s="59"/>
      <c r="F17" s="59">
        <f>2022+150+42332</f>
        <v>44504</v>
      </c>
      <c r="I17" s="93"/>
    </row>
    <row r="18" spans="1:12" ht="15.95" customHeight="1" x14ac:dyDescent="0.25">
      <c r="A18" s="53">
        <v>8</v>
      </c>
      <c r="B18" s="57" t="s">
        <v>4</v>
      </c>
      <c r="C18" s="58" t="s">
        <v>100</v>
      </c>
      <c r="D18" s="59">
        <v>0</v>
      </c>
      <c r="E18" s="59"/>
      <c r="F18" s="59">
        <v>0</v>
      </c>
      <c r="I18" s="93"/>
    </row>
    <row r="19" spans="1:12" ht="15.95" customHeight="1" x14ac:dyDescent="0.25">
      <c r="A19" s="53">
        <v>9</v>
      </c>
      <c r="B19" s="57" t="s">
        <v>7</v>
      </c>
      <c r="C19" s="58" t="s">
        <v>41</v>
      </c>
      <c r="D19" s="59">
        <v>115908</v>
      </c>
      <c r="E19" s="59"/>
      <c r="F19" s="59">
        <v>42624</v>
      </c>
      <c r="I19" s="93"/>
    </row>
    <row r="20" spans="1:12" ht="15.95" customHeight="1" x14ac:dyDescent="0.25">
      <c r="A20" s="53">
        <v>10</v>
      </c>
      <c r="B20" s="54" t="s">
        <v>8</v>
      </c>
      <c r="C20" s="60" t="s">
        <v>9</v>
      </c>
      <c r="D20" s="61">
        <v>0</v>
      </c>
      <c r="E20" s="61"/>
      <c r="F20" s="61"/>
      <c r="G20" s="62"/>
      <c r="H20" s="62"/>
      <c r="I20" s="62"/>
      <c r="J20" s="62"/>
      <c r="K20" s="62"/>
      <c r="L20" s="62"/>
    </row>
    <row r="21" spans="1:12" ht="15.95" customHeight="1" x14ac:dyDescent="0.25">
      <c r="A21" s="39"/>
      <c r="G21" s="62"/>
      <c r="H21" s="62"/>
      <c r="I21" s="62"/>
      <c r="J21" s="62"/>
      <c r="K21" s="62"/>
      <c r="L21" s="62"/>
    </row>
    <row r="22" spans="1:12" ht="15.95" customHeight="1" x14ac:dyDescent="0.25">
      <c r="A22" s="53">
        <v>11</v>
      </c>
      <c r="B22" s="57"/>
      <c r="C22" s="60" t="s">
        <v>10</v>
      </c>
      <c r="D22" s="63">
        <f>+D11+D15+D20</f>
        <v>813030</v>
      </c>
      <c r="E22" s="63">
        <f>+E11+E15+E20</f>
        <v>0</v>
      </c>
      <c r="F22" s="63">
        <f>+F11+F15+F20</f>
        <v>1093396</v>
      </c>
      <c r="G22" s="62"/>
      <c r="H22" s="62"/>
      <c r="I22" s="62"/>
      <c r="J22" s="62"/>
      <c r="K22" s="62"/>
      <c r="L22" s="62"/>
    </row>
    <row r="23" spans="1:12" ht="15.95" customHeight="1" x14ac:dyDescent="0.25">
      <c r="C23" s="64"/>
      <c r="G23" s="62"/>
      <c r="H23" s="62"/>
      <c r="I23" s="62"/>
      <c r="J23" s="62"/>
      <c r="K23" s="62"/>
      <c r="L23" s="62"/>
    </row>
    <row r="24" spans="1:12" ht="15.95" customHeight="1" x14ac:dyDescent="0.25">
      <c r="A24" s="65" t="s">
        <v>48</v>
      </c>
      <c r="B24" s="66"/>
      <c r="C24" s="67">
        <f>'Beviteli oldal'!B12</f>
        <v>45392</v>
      </c>
      <c r="G24" s="62"/>
      <c r="H24" s="62"/>
      <c r="I24" s="62"/>
      <c r="J24" s="62"/>
      <c r="K24" s="62"/>
      <c r="L24" s="62"/>
    </row>
    <row r="25" spans="1:12" ht="15.95" customHeight="1" x14ac:dyDescent="0.25">
      <c r="A25" s="65"/>
      <c r="B25" s="66"/>
      <c r="C25" s="67"/>
      <c r="G25" s="62"/>
      <c r="H25" s="62"/>
      <c r="I25" s="62"/>
      <c r="J25" s="62"/>
      <c r="K25" s="62"/>
      <c r="L25" s="62"/>
    </row>
    <row r="26" spans="1:12" ht="15.95" customHeight="1" x14ac:dyDescent="0.25">
      <c r="A26" s="65"/>
      <c r="B26" s="66"/>
      <c r="C26" s="67"/>
      <c r="G26" s="62"/>
      <c r="H26" s="62"/>
      <c r="I26" s="62"/>
      <c r="J26" s="62"/>
      <c r="K26" s="62"/>
      <c r="L26" s="62"/>
    </row>
    <row r="27" spans="1:12" ht="15.95" customHeight="1" x14ac:dyDescent="0.25">
      <c r="A27" s="65"/>
      <c r="B27" s="66"/>
      <c r="C27" s="67"/>
      <c r="G27" s="62"/>
      <c r="H27" s="62"/>
      <c r="I27" s="62"/>
      <c r="J27" s="62"/>
      <c r="K27" s="62"/>
      <c r="L27" s="62"/>
    </row>
    <row r="28" spans="1:12" ht="15.75" customHeight="1" x14ac:dyDescent="0.25">
      <c r="A28" s="39"/>
      <c r="E28" s="45" t="s">
        <v>49</v>
      </c>
      <c r="G28" s="62"/>
      <c r="H28" s="62"/>
      <c r="I28" s="62"/>
      <c r="J28" s="62"/>
      <c r="K28" s="62"/>
      <c r="L28" s="62"/>
    </row>
    <row r="29" spans="1:12" ht="15.75" customHeight="1" x14ac:dyDescent="0.25">
      <c r="A29" s="39"/>
      <c r="C29" s="36" t="s">
        <v>50</v>
      </c>
      <c r="E29" s="45"/>
      <c r="G29" s="62"/>
      <c r="H29" s="62"/>
      <c r="I29" s="62"/>
      <c r="J29" s="62"/>
      <c r="K29" s="62"/>
      <c r="L29" s="62"/>
    </row>
    <row r="30" spans="1:12" ht="15.75" customHeight="1" x14ac:dyDescent="0.25">
      <c r="C30" s="64"/>
      <c r="G30" s="62"/>
      <c r="H30" s="62"/>
      <c r="I30" s="62"/>
      <c r="J30" s="62"/>
      <c r="K30" s="62"/>
      <c r="L30" s="62"/>
    </row>
    <row r="31" spans="1:12" ht="15.95" customHeight="1" x14ac:dyDescent="0.25">
      <c r="C31" s="39" t="str">
        <f>C1</f>
        <v>24237961-8621-113-01</v>
      </c>
      <c r="G31" s="62"/>
      <c r="H31" s="62"/>
      <c r="I31" s="62"/>
      <c r="J31" s="62"/>
      <c r="K31" s="62"/>
      <c r="L31" s="62"/>
    </row>
    <row r="32" spans="1:12" ht="15.95" customHeight="1" x14ac:dyDescent="0.25">
      <c r="C32" s="39" t="s">
        <v>30</v>
      </c>
      <c r="G32" s="62"/>
      <c r="H32" s="62"/>
      <c r="I32" s="62"/>
      <c r="J32" s="62"/>
      <c r="K32" s="62"/>
      <c r="L32" s="62"/>
    </row>
    <row r="33" spans="1:12" ht="15.95" customHeight="1" x14ac:dyDescent="0.25">
      <c r="G33" s="62"/>
      <c r="H33" s="62"/>
      <c r="I33" s="62"/>
      <c r="J33" s="62"/>
      <c r="K33" s="62"/>
      <c r="L33" s="62"/>
    </row>
    <row r="34" spans="1:12" ht="15.95" customHeight="1" x14ac:dyDescent="0.25">
      <c r="C34" s="39" t="str">
        <f>C4</f>
        <v>01-09-997158</v>
      </c>
      <c r="D34" s="41"/>
      <c r="G34" s="62"/>
      <c r="H34" s="62"/>
      <c r="I34" s="62"/>
      <c r="J34" s="62"/>
      <c r="K34" s="62"/>
      <c r="L34" s="62"/>
    </row>
    <row r="35" spans="1:12" ht="15.95" customHeight="1" x14ac:dyDescent="0.25">
      <c r="C35" s="42" t="s">
        <v>31</v>
      </c>
      <c r="G35" s="62"/>
      <c r="H35" s="62"/>
      <c r="I35" s="62"/>
      <c r="J35" s="62"/>
      <c r="K35" s="62"/>
      <c r="L35" s="62"/>
    </row>
    <row r="36" spans="1:12" ht="15.95" customHeight="1" x14ac:dyDescent="0.25">
      <c r="G36" s="62"/>
      <c r="H36" s="62"/>
      <c r="I36" s="62"/>
      <c r="J36" s="62"/>
      <c r="K36" s="62"/>
      <c r="L36" s="62"/>
    </row>
    <row r="37" spans="1:12" ht="15.95" customHeight="1" x14ac:dyDescent="0.25">
      <c r="A37" s="43" t="s">
        <v>99</v>
      </c>
      <c r="G37" s="62"/>
      <c r="H37" s="62"/>
      <c r="I37" s="62"/>
      <c r="J37" s="62"/>
      <c r="K37" s="62"/>
      <c r="L37" s="62"/>
    </row>
    <row r="38" spans="1:12" ht="15" customHeight="1" x14ac:dyDescent="0.25">
      <c r="C38" s="44">
        <f>C8</f>
        <v>45291</v>
      </c>
      <c r="D38" s="41"/>
      <c r="E38" s="41"/>
      <c r="F38" s="45" t="s">
        <v>24</v>
      </c>
    </row>
    <row r="39" spans="1:12" s="51" customFormat="1" ht="54" customHeight="1" x14ac:dyDescent="0.2">
      <c r="A39" s="46" t="s">
        <v>44</v>
      </c>
      <c r="B39" s="47"/>
      <c r="C39" s="48" t="s">
        <v>23</v>
      </c>
      <c r="D39" s="52" t="str">
        <f>D9</f>
        <v>2022</v>
      </c>
      <c r="E39" s="50" t="s">
        <v>51</v>
      </c>
      <c r="F39" s="52" t="str">
        <f>F9</f>
        <v>2023</v>
      </c>
    </row>
    <row r="40" spans="1:12" ht="15.95" customHeight="1" x14ac:dyDescent="0.25">
      <c r="A40" s="46" t="s">
        <v>25</v>
      </c>
      <c r="B40" s="47"/>
      <c r="C40" s="48" t="s">
        <v>26</v>
      </c>
      <c r="D40" s="52" t="s">
        <v>27</v>
      </c>
      <c r="E40" s="50" t="s">
        <v>28</v>
      </c>
      <c r="F40" s="52" t="s">
        <v>29</v>
      </c>
    </row>
    <row r="41" spans="1:12" ht="15.95" customHeight="1" x14ac:dyDescent="0.25">
      <c r="A41" s="53">
        <v>12</v>
      </c>
      <c r="B41" s="54" t="s">
        <v>11</v>
      </c>
      <c r="C41" s="60" t="s">
        <v>12</v>
      </c>
      <c r="D41" s="63">
        <f>+D42-D43+SUM(D44:D48)</f>
        <v>592944</v>
      </c>
      <c r="E41" s="63">
        <f>+E42-E43+SUM(E44:E48)</f>
        <v>0</v>
      </c>
      <c r="F41" s="63">
        <f>+F42-F43+SUM(F44:F48)</f>
        <v>703824</v>
      </c>
    </row>
    <row r="42" spans="1:12" ht="15.95" customHeight="1" x14ac:dyDescent="0.25">
      <c r="A42" s="53">
        <v>13</v>
      </c>
      <c r="B42" s="57" t="s">
        <v>2</v>
      </c>
      <c r="C42" s="58" t="s">
        <v>34</v>
      </c>
      <c r="D42" s="59">
        <v>3000</v>
      </c>
      <c r="E42" s="59"/>
      <c r="F42" s="59">
        <v>3000</v>
      </c>
      <c r="H42" s="93"/>
    </row>
    <row r="43" spans="1:12" ht="15.95" customHeight="1" x14ac:dyDescent="0.25">
      <c r="A43" s="53">
        <v>14</v>
      </c>
      <c r="B43" s="57" t="s">
        <v>3</v>
      </c>
      <c r="C43" s="58" t="s">
        <v>35</v>
      </c>
      <c r="D43" s="59">
        <v>0</v>
      </c>
      <c r="E43" s="59"/>
      <c r="F43" s="59">
        <v>0</v>
      </c>
      <c r="H43" s="93"/>
    </row>
    <row r="44" spans="1:12" ht="15.95" customHeight="1" x14ac:dyDescent="0.25">
      <c r="A44" s="53">
        <v>15</v>
      </c>
      <c r="B44" s="57" t="s">
        <v>4</v>
      </c>
      <c r="C44" s="58" t="s">
        <v>36</v>
      </c>
      <c r="D44" s="59">
        <v>0</v>
      </c>
      <c r="E44" s="59"/>
      <c r="F44" s="59">
        <v>0</v>
      </c>
      <c r="H44" s="93"/>
    </row>
    <row r="45" spans="1:12" ht="15.95" customHeight="1" x14ac:dyDescent="0.25">
      <c r="A45" s="53">
        <v>16</v>
      </c>
      <c r="B45" s="57" t="s">
        <v>7</v>
      </c>
      <c r="C45" s="58" t="s">
        <v>37</v>
      </c>
      <c r="D45" s="59">
        <v>452477</v>
      </c>
      <c r="E45" s="59"/>
      <c r="F45" s="59">
        <v>589644</v>
      </c>
      <c r="H45" s="93"/>
    </row>
    <row r="46" spans="1:12" ht="15.95" customHeight="1" x14ac:dyDescent="0.25">
      <c r="A46" s="53">
        <v>17</v>
      </c>
      <c r="B46" s="57" t="s">
        <v>13</v>
      </c>
      <c r="C46" s="58" t="s">
        <v>38</v>
      </c>
      <c r="D46" s="59">
        <v>0</v>
      </c>
      <c r="E46" s="59"/>
      <c r="F46" s="59">
        <v>0</v>
      </c>
      <c r="H46" s="93"/>
    </row>
    <row r="47" spans="1:12" ht="15.95" customHeight="1" x14ac:dyDescent="0.25">
      <c r="A47" s="53">
        <v>18</v>
      </c>
      <c r="B47" s="57" t="s">
        <v>14</v>
      </c>
      <c r="C47" s="58" t="s">
        <v>39</v>
      </c>
      <c r="D47" s="59">
        <v>0</v>
      </c>
      <c r="E47" s="59"/>
      <c r="F47" s="59">
        <v>0</v>
      </c>
      <c r="H47" s="93"/>
    </row>
    <row r="48" spans="1:12" ht="15.95" customHeight="1" x14ac:dyDescent="0.25">
      <c r="A48" s="53">
        <v>19</v>
      </c>
      <c r="B48" s="57" t="s">
        <v>15</v>
      </c>
      <c r="C48" s="58" t="s">
        <v>112</v>
      </c>
      <c r="D48" s="59">
        <v>137467</v>
      </c>
      <c r="E48" s="59"/>
      <c r="F48" s="59">
        <f>+'EgyszÉvesEredmÖsszktg"A"'!F30</f>
        <v>111180</v>
      </c>
      <c r="H48" s="93"/>
    </row>
    <row r="49" spans="1:9" ht="15.95" customHeight="1" x14ac:dyDescent="0.25">
      <c r="A49" s="53">
        <v>20</v>
      </c>
      <c r="B49" s="54" t="s">
        <v>16</v>
      </c>
      <c r="C49" s="60" t="s">
        <v>17</v>
      </c>
      <c r="D49" s="61">
        <v>0</v>
      </c>
      <c r="E49" s="61"/>
      <c r="F49" s="61">
        <v>0</v>
      </c>
      <c r="H49" s="93"/>
    </row>
    <row r="50" spans="1:9" ht="15.75" customHeight="1" x14ac:dyDescent="0.25">
      <c r="A50" s="53">
        <v>21</v>
      </c>
      <c r="B50" s="54" t="s">
        <v>18</v>
      </c>
      <c r="C50" s="60" t="s">
        <v>19</v>
      </c>
      <c r="D50" s="56">
        <f>+SUM(D51:D53)</f>
        <v>206078</v>
      </c>
      <c r="E50" s="56">
        <f>+SUM(E51:E53)</f>
        <v>0</v>
      </c>
      <c r="F50" s="56">
        <f>+SUM(F51:F53)</f>
        <v>369851</v>
      </c>
      <c r="H50" s="93"/>
    </row>
    <row r="51" spans="1:9" ht="15.95" customHeight="1" x14ac:dyDescent="0.25">
      <c r="A51" s="53">
        <v>22</v>
      </c>
      <c r="B51" s="57" t="s">
        <v>2</v>
      </c>
      <c r="C51" s="68" t="s">
        <v>33</v>
      </c>
      <c r="D51" s="59">
        <v>0</v>
      </c>
      <c r="E51" s="59"/>
      <c r="F51" s="59">
        <v>0</v>
      </c>
      <c r="H51" s="93"/>
    </row>
    <row r="52" spans="1:9" ht="15.95" customHeight="1" x14ac:dyDescent="0.25">
      <c r="A52" s="53">
        <v>23</v>
      </c>
      <c r="B52" s="57" t="s">
        <v>3</v>
      </c>
      <c r="C52" s="68" t="s">
        <v>55</v>
      </c>
      <c r="D52" s="59">
        <v>114212</v>
      </c>
      <c r="E52" s="59"/>
      <c r="F52" s="59">
        <v>275872</v>
      </c>
      <c r="H52" s="93"/>
      <c r="I52" s="38"/>
    </row>
    <row r="53" spans="1:9" ht="15.95" customHeight="1" x14ac:dyDescent="0.25">
      <c r="A53" s="53">
        <v>24</v>
      </c>
      <c r="B53" s="57" t="s">
        <v>4</v>
      </c>
      <c r="C53" s="68" t="s">
        <v>32</v>
      </c>
      <c r="D53" s="59">
        <v>91866</v>
      </c>
      <c r="E53" s="59"/>
      <c r="F53" s="59">
        <f>68090+3747+22142</f>
        <v>93979</v>
      </c>
      <c r="H53" s="93"/>
    </row>
    <row r="54" spans="1:9" ht="15.95" customHeight="1" x14ac:dyDescent="0.25">
      <c r="A54" s="53">
        <v>25</v>
      </c>
      <c r="B54" s="54" t="s">
        <v>20</v>
      </c>
      <c r="C54" s="69" t="s">
        <v>21</v>
      </c>
      <c r="D54" s="61">
        <v>14008</v>
      </c>
      <c r="E54" s="61"/>
      <c r="F54" s="61">
        <v>19721</v>
      </c>
      <c r="H54" s="93"/>
    </row>
    <row r="55" spans="1:9" ht="15.95" customHeight="1" x14ac:dyDescent="0.25">
      <c r="A55" s="39"/>
      <c r="C55" s="70"/>
      <c r="H55" s="93"/>
    </row>
    <row r="56" spans="1:9" ht="15.95" customHeight="1" x14ac:dyDescent="0.25">
      <c r="A56" s="53">
        <v>26</v>
      </c>
      <c r="B56" s="57"/>
      <c r="C56" s="69" t="s">
        <v>22</v>
      </c>
      <c r="D56" s="63">
        <f>D41+D49+D50+D54</f>
        <v>813030</v>
      </c>
      <c r="E56" s="63">
        <f>+E41+E49+E50+E54</f>
        <v>0</v>
      </c>
      <c r="F56" s="63">
        <f>F41+F49+F50+F54</f>
        <v>1093396</v>
      </c>
      <c r="H56" s="93"/>
    </row>
    <row r="57" spans="1:9" ht="15.95" customHeight="1" x14ac:dyDescent="0.25">
      <c r="D57" s="71"/>
      <c r="E57" s="71"/>
      <c r="F57" s="71"/>
      <c r="H57" s="93"/>
    </row>
    <row r="58" spans="1:9" ht="15.95" customHeight="1" x14ac:dyDescent="0.25">
      <c r="A58" s="65" t="s">
        <v>48</v>
      </c>
      <c r="B58" s="66"/>
      <c r="C58" s="67">
        <f>C24</f>
        <v>45392</v>
      </c>
      <c r="H58" s="93"/>
    </row>
    <row r="59" spans="1:9" ht="15.95" customHeight="1" x14ac:dyDescent="0.25">
      <c r="A59" s="65"/>
      <c r="B59" s="66"/>
      <c r="C59" s="67"/>
      <c r="H59" s="93"/>
    </row>
    <row r="60" spans="1:9" ht="15.95" customHeight="1" x14ac:dyDescent="0.25">
      <c r="A60" s="65"/>
      <c r="B60" s="66"/>
      <c r="C60" s="67"/>
      <c r="H60" s="93"/>
      <c r="I60" s="38"/>
    </row>
    <row r="61" spans="1:9" ht="15.95" customHeight="1" x14ac:dyDescent="0.25">
      <c r="A61" s="65"/>
      <c r="B61" s="66"/>
      <c r="C61" s="67"/>
      <c r="H61" s="93"/>
    </row>
    <row r="62" spans="1:9" ht="15.95" customHeight="1" x14ac:dyDescent="0.25">
      <c r="A62" s="39"/>
      <c r="E62" s="45" t="s">
        <v>49</v>
      </c>
      <c r="H62" s="93"/>
    </row>
    <row r="63" spans="1:9" ht="15.95" customHeight="1" x14ac:dyDescent="0.25">
      <c r="A63" s="39"/>
      <c r="C63" s="36" t="s">
        <v>50</v>
      </c>
      <c r="E63" s="45"/>
      <c r="H63" s="93"/>
    </row>
    <row r="64" spans="1:9" ht="15.95" customHeight="1" x14ac:dyDescent="0.25">
      <c r="H64" s="93"/>
    </row>
    <row r="65" spans="8:8" ht="15.95" customHeight="1" x14ac:dyDescent="0.25">
      <c r="H65" s="93"/>
    </row>
    <row r="66" spans="8:8" ht="15.95" customHeight="1" x14ac:dyDescent="0.25">
      <c r="H66" s="93"/>
    </row>
    <row r="67" spans="8:8" ht="15.95" customHeight="1" x14ac:dyDescent="0.25">
      <c r="H67" s="93"/>
    </row>
    <row r="68" spans="8:8" ht="15.95" customHeight="1" x14ac:dyDescent="0.25">
      <c r="H68" s="93"/>
    </row>
    <row r="69" spans="8:8" ht="15.95" customHeight="1" x14ac:dyDescent="0.25">
      <c r="H69" s="93"/>
    </row>
    <row r="70" spans="8:8" ht="15.95" customHeight="1" x14ac:dyDescent="0.25">
      <c r="H70" s="93"/>
    </row>
    <row r="71" spans="8:8" ht="15.95" customHeight="1" x14ac:dyDescent="0.25">
      <c r="H71" s="93"/>
    </row>
    <row r="72" spans="8:8" ht="15.95" customHeight="1" x14ac:dyDescent="0.25">
      <c r="H72" s="93"/>
    </row>
    <row r="73" spans="8:8" ht="15.95" customHeight="1" x14ac:dyDescent="0.25">
      <c r="H73" s="93"/>
    </row>
    <row r="74" spans="8:8" ht="15.95" customHeight="1" x14ac:dyDescent="0.25">
      <c r="H74" s="93"/>
    </row>
    <row r="75" spans="8:8" ht="15.95" customHeight="1" x14ac:dyDescent="0.25">
      <c r="H75" s="93"/>
    </row>
    <row r="76" spans="8:8" ht="15.95" customHeight="1" x14ac:dyDescent="0.25">
      <c r="H76" s="93"/>
    </row>
    <row r="77" spans="8:8" ht="15.95" customHeight="1" x14ac:dyDescent="0.25">
      <c r="H77" s="93"/>
    </row>
    <row r="78" spans="8:8" ht="15.95" customHeight="1" x14ac:dyDescent="0.25">
      <c r="H78" s="93"/>
    </row>
    <row r="79" spans="8:8" ht="15.95" customHeight="1" x14ac:dyDescent="0.25">
      <c r="H79" s="93"/>
    </row>
    <row r="80" spans="8:8" ht="15.95" customHeight="1" x14ac:dyDescent="0.25">
      <c r="H80" s="93"/>
    </row>
    <row r="81" spans="2:8" ht="15.95" customHeight="1" x14ac:dyDescent="0.25">
      <c r="H81" s="93"/>
    </row>
    <row r="82" spans="2:8" ht="15.95" customHeight="1" x14ac:dyDescent="0.25">
      <c r="H82" s="93"/>
    </row>
    <row r="83" spans="2:8" ht="15.95" customHeight="1" x14ac:dyDescent="0.25">
      <c r="H83" s="93"/>
    </row>
    <row r="84" spans="2:8" ht="15.95" customHeight="1" x14ac:dyDescent="0.25">
      <c r="B84" s="51"/>
      <c r="H84" s="93"/>
    </row>
    <row r="85" spans="2:8" ht="15.95" customHeight="1" x14ac:dyDescent="0.25">
      <c r="H85" s="93"/>
    </row>
    <row r="86" spans="2:8" ht="15.95" customHeight="1" x14ac:dyDescent="0.25">
      <c r="H86" s="93"/>
    </row>
    <row r="87" spans="2:8" ht="15.95" customHeight="1" x14ac:dyDescent="0.25">
      <c r="H87" s="93"/>
    </row>
    <row r="88" spans="2:8" ht="15.95" customHeight="1" x14ac:dyDescent="0.25">
      <c r="H88" s="93"/>
    </row>
    <row r="89" spans="2:8" ht="15.95" customHeight="1" x14ac:dyDescent="0.25">
      <c r="H89" s="93"/>
    </row>
    <row r="90" spans="2:8" ht="15.95" customHeight="1" x14ac:dyDescent="0.25">
      <c r="H90" s="93"/>
    </row>
    <row r="91" spans="2:8" ht="15.95" customHeight="1" x14ac:dyDescent="0.25">
      <c r="H91" s="93"/>
    </row>
    <row r="92" spans="2:8" ht="15.95" customHeight="1" x14ac:dyDescent="0.25">
      <c r="H92" s="93"/>
    </row>
    <row r="93" spans="2:8" ht="15.95" customHeight="1" x14ac:dyDescent="0.25">
      <c r="H93" s="93"/>
    </row>
    <row r="94" spans="2:8" ht="15.95" customHeight="1" x14ac:dyDescent="0.25">
      <c r="H94" s="93"/>
    </row>
    <row r="95" spans="2:8" ht="15.95" customHeight="1" x14ac:dyDescent="0.25">
      <c r="H95" s="93"/>
    </row>
    <row r="96" spans="2:8" ht="15.95" customHeight="1" x14ac:dyDescent="0.25">
      <c r="H96" s="93"/>
    </row>
    <row r="97" spans="2:8" ht="15.95" customHeight="1" x14ac:dyDescent="0.25">
      <c r="H97" s="93"/>
    </row>
    <row r="98" spans="2:8" ht="15.95" customHeight="1" x14ac:dyDescent="0.25">
      <c r="H98" s="93"/>
    </row>
    <row r="99" spans="2:8" ht="15.95" customHeight="1" x14ac:dyDescent="0.25">
      <c r="H99" s="93"/>
    </row>
    <row r="100" spans="2:8" ht="15.95" customHeight="1" x14ac:dyDescent="0.25">
      <c r="H100" s="93"/>
    </row>
    <row r="101" spans="2:8" ht="15.95" customHeight="1" x14ac:dyDescent="0.25">
      <c r="H101" s="93"/>
    </row>
    <row r="102" spans="2:8" ht="15.95" customHeight="1" x14ac:dyDescent="0.25">
      <c r="H102" s="93"/>
    </row>
    <row r="103" spans="2:8" ht="15.95" customHeight="1" x14ac:dyDescent="0.25">
      <c r="H103" s="93"/>
    </row>
    <row r="104" spans="2:8" ht="15.95" customHeight="1" x14ac:dyDescent="0.25">
      <c r="H104" s="93"/>
    </row>
    <row r="111" spans="2:8" ht="15.95" customHeight="1" x14ac:dyDescent="0.25">
      <c r="B111" s="51"/>
    </row>
    <row r="116" spans="2:2" ht="15.95" customHeight="1" x14ac:dyDescent="0.25">
      <c r="B116" s="51"/>
    </row>
    <row r="128" spans="2:2" ht="15.95" customHeight="1" x14ac:dyDescent="0.25">
      <c r="B128" s="51"/>
    </row>
    <row r="133" spans="2:2" ht="15.95" customHeight="1" x14ac:dyDescent="0.25">
      <c r="B133" s="51"/>
    </row>
    <row r="136" spans="2:2" ht="15.95" customHeight="1" x14ac:dyDescent="0.25">
      <c r="B136" s="51"/>
    </row>
    <row r="139" spans="2:2" ht="15.95" customHeight="1" x14ac:dyDescent="0.25">
      <c r="B139" s="51"/>
    </row>
    <row r="158" spans="2:2" ht="15.95" customHeight="1" x14ac:dyDescent="0.25">
      <c r="B158" s="51"/>
    </row>
    <row r="163" spans="2:2" ht="15.95" customHeight="1" x14ac:dyDescent="0.25">
      <c r="B163" s="51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4"/>
  <sheetViews>
    <sheetView topLeftCell="B1" workbookViewId="0">
      <selection activeCell="E21" sqref="E21"/>
    </sheetView>
  </sheetViews>
  <sheetFormatPr defaultColWidth="9.28515625" defaultRowHeight="15.95" customHeight="1" x14ac:dyDescent="0.25"/>
  <cols>
    <col min="1" max="1" width="6.140625" style="36" customWidth="1"/>
    <col min="2" max="2" width="6.42578125" style="36" bestFit="1" customWidth="1"/>
    <col min="3" max="3" width="58.28515625" style="39" customWidth="1"/>
    <col min="4" max="4" width="9.85546875" style="38" customWidth="1"/>
    <col min="5" max="5" width="9.42578125" style="39" customWidth="1"/>
    <col min="6" max="6" width="9.85546875" style="94" customWidth="1"/>
    <col min="7" max="7" width="9.28515625" style="39"/>
    <col min="8" max="8" width="16" style="39" customWidth="1"/>
    <col min="9" max="11" width="9.28515625" style="39"/>
    <col min="12" max="12" width="13.85546875" style="62" bestFit="1" customWidth="1"/>
    <col min="13" max="13" width="15.42578125" style="62" bestFit="1" customWidth="1"/>
    <col min="14" max="14" width="14" style="62" bestFit="1" customWidth="1"/>
    <col min="15" max="15" width="9.28515625" style="62"/>
    <col min="16" max="16384" width="9.28515625" style="39"/>
  </cols>
  <sheetData>
    <row r="1" spans="1:15" ht="15.95" customHeight="1" x14ac:dyDescent="0.25">
      <c r="C1" s="37" t="str">
        <f>+'Beviteli oldal'!B8</f>
        <v>24237961-8621-113-01</v>
      </c>
    </row>
    <row r="2" spans="1:15" ht="15.95" customHeight="1" x14ac:dyDescent="0.25">
      <c r="C2" s="39" t="s">
        <v>30</v>
      </c>
    </row>
    <row r="3" spans="1:15" ht="15.95" customHeight="1" x14ac:dyDescent="0.25">
      <c r="F3" s="95" t="s">
        <v>111</v>
      </c>
    </row>
    <row r="4" spans="1:15" ht="15.95" customHeight="1" x14ac:dyDescent="0.25">
      <c r="C4" s="39" t="str">
        <f>+'Beviteli oldal'!B10</f>
        <v>01-09-997158</v>
      </c>
      <c r="D4" s="41"/>
    </row>
    <row r="5" spans="1:15" ht="15.95" customHeight="1" x14ac:dyDescent="0.25">
      <c r="C5" s="42" t="s">
        <v>31</v>
      </c>
    </row>
    <row r="7" spans="1:15" ht="15.95" customHeight="1" x14ac:dyDescent="0.25">
      <c r="A7" s="43" t="s">
        <v>102</v>
      </c>
    </row>
    <row r="8" spans="1:15" ht="15" customHeight="1" x14ac:dyDescent="0.25">
      <c r="A8" s="42"/>
      <c r="C8" s="44">
        <f>'Beviteli oldal'!B14</f>
        <v>45291</v>
      </c>
      <c r="D8" s="41"/>
      <c r="E8" s="64"/>
      <c r="F8" s="96" t="s">
        <v>24</v>
      </c>
    </row>
    <row r="9" spans="1:15" s="51" customFormat="1" ht="54" customHeight="1" x14ac:dyDescent="0.2">
      <c r="A9" s="46" t="s">
        <v>44</v>
      </c>
      <c r="B9" s="47"/>
      <c r="C9" s="48" t="s">
        <v>23</v>
      </c>
      <c r="D9" s="72" t="str">
        <f>+'EgyszÉvesMérleg"A"'!D9</f>
        <v>2022</v>
      </c>
      <c r="E9" s="73" t="s">
        <v>51</v>
      </c>
      <c r="F9" s="97" t="str">
        <f>+'EgyszÉvesMérleg"A"'!F9</f>
        <v>2023</v>
      </c>
      <c r="L9" s="74"/>
      <c r="M9" s="74"/>
      <c r="N9" s="74"/>
      <c r="O9" s="74"/>
    </row>
    <row r="10" spans="1:15" s="36" customFormat="1" ht="15.95" customHeight="1" x14ac:dyDescent="0.25">
      <c r="A10" s="46" t="s">
        <v>25</v>
      </c>
      <c r="B10" s="47"/>
      <c r="C10" s="48" t="s">
        <v>26</v>
      </c>
      <c r="D10" s="52" t="s">
        <v>27</v>
      </c>
      <c r="E10" s="73" t="s">
        <v>28</v>
      </c>
      <c r="F10" s="98" t="s">
        <v>29</v>
      </c>
      <c r="K10" s="75"/>
      <c r="L10" s="76"/>
      <c r="M10" s="76"/>
      <c r="N10" s="76"/>
      <c r="O10" s="76"/>
    </row>
    <row r="11" spans="1:15" ht="15.95" customHeight="1" x14ac:dyDescent="0.25">
      <c r="A11" s="77">
        <v>1</v>
      </c>
      <c r="B11" s="54" t="s">
        <v>2</v>
      </c>
      <c r="C11" s="60" t="s">
        <v>74</v>
      </c>
      <c r="D11" s="59">
        <v>906000</v>
      </c>
      <c r="E11" s="78"/>
      <c r="F11" s="99">
        <v>924165</v>
      </c>
      <c r="K11" s="38"/>
    </row>
    <row r="12" spans="1:15" ht="15.95" customHeight="1" x14ac:dyDescent="0.25">
      <c r="A12" s="53">
        <v>2</v>
      </c>
      <c r="B12" s="54" t="s">
        <v>3</v>
      </c>
      <c r="C12" s="60" t="s">
        <v>75</v>
      </c>
      <c r="D12" s="59">
        <v>0</v>
      </c>
      <c r="E12" s="78"/>
      <c r="F12" s="99">
        <v>0</v>
      </c>
    </row>
    <row r="13" spans="1:15" ht="15.95" customHeight="1" x14ac:dyDescent="0.25">
      <c r="A13" s="77">
        <v>3</v>
      </c>
      <c r="B13" s="54" t="s">
        <v>4</v>
      </c>
      <c r="C13" s="60" t="s">
        <v>56</v>
      </c>
      <c r="D13" s="59">
        <v>1391</v>
      </c>
      <c r="E13" s="78"/>
      <c r="F13" s="99">
        <v>927</v>
      </c>
      <c r="K13" s="38"/>
    </row>
    <row r="14" spans="1:15" ht="15.95" customHeight="1" x14ac:dyDescent="0.25">
      <c r="A14" s="53">
        <v>4</v>
      </c>
      <c r="B14" s="54" t="s">
        <v>7</v>
      </c>
      <c r="C14" s="60" t="s">
        <v>76</v>
      </c>
      <c r="D14" s="59">
        <v>500414</v>
      </c>
      <c r="E14" s="78"/>
      <c r="F14" s="99">
        <v>533552</v>
      </c>
    </row>
    <row r="15" spans="1:15" ht="15.95" customHeight="1" x14ac:dyDescent="0.25">
      <c r="A15" s="77">
        <v>5</v>
      </c>
      <c r="B15" s="54" t="s">
        <v>13</v>
      </c>
      <c r="C15" s="60" t="s">
        <v>73</v>
      </c>
      <c r="D15" s="59">
        <v>207829</v>
      </c>
      <c r="E15" s="78"/>
      <c r="F15" s="99">
        <v>231651</v>
      </c>
      <c r="L15" s="38"/>
    </row>
    <row r="16" spans="1:15" ht="15.95" customHeight="1" x14ac:dyDescent="0.25">
      <c r="A16" s="53">
        <v>6</v>
      </c>
      <c r="B16" s="54" t="s">
        <v>14</v>
      </c>
      <c r="C16" s="60" t="s">
        <v>57</v>
      </c>
      <c r="D16" s="59">
        <v>24558</v>
      </c>
      <c r="E16" s="78"/>
      <c r="F16" s="99">
        <v>25745</v>
      </c>
    </row>
    <row r="17" spans="1:9" ht="15.95" customHeight="1" x14ac:dyDescent="0.25">
      <c r="A17" s="77">
        <v>7</v>
      </c>
      <c r="B17" s="54" t="s">
        <v>15</v>
      </c>
      <c r="C17" s="60" t="s">
        <v>58</v>
      </c>
      <c r="D17" s="59">
        <v>10709</v>
      </c>
      <c r="E17" s="78"/>
      <c r="F17" s="99">
        <v>10252</v>
      </c>
    </row>
    <row r="18" spans="1:9" ht="31.5" customHeight="1" x14ac:dyDescent="0.25">
      <c r="A18" s="53">
        <v>8</v>
      </c>
      <c r="B18" s="79" t="s">
        <v>0</v>
      </c>
      <c r="C18" s="80" t="s">
        <v>69</v>
      </c>
      <c r="D18" s="81">
        <f>+SUM(D11:D13)-SUM(D14:D17)</f>
        <v>163881</v>
      </c>
      <c r="E18" s="82">
        <f>+SUM(E11:E13)-SUM(E14:E17)</f>
        <v>0</v>
      </c>
      <c r="F18" s="100">
        <f>+SUM(F11:F13)-SUM(F14:F17)</f>
        <v>123892</v>
      </c>
    </row>
    <row r="19" spans="1:9" ht="15.95" customHeight="1" x14ac:dyDescent="0.25">
      <c r="A19" s="77">
        <v>9</v>
      </c>
      <c r="B19" s="54" t="s">
        <v>59</v>
      </c>
      <c r="C19" s="55" t="s">
        <v>77</v>
      </c>
      <c r="D19" s="59">
        <f>597-536</f>
        <v>61</v>
      </c>
      <c r="E19" s="78"/>
      <c r="F19" s="99">
        <v>14341</v>
      </c>
    </row>
    <row r="20" spans="1:9" ht="15.95" customHeight="1" x14ac:dyDescent="0.25">
      <c r="A20" s="53">
        <v>10</v>
      </c>
      <c r="B20" s="54" t="s">
        <v>60</v>
      </c>
      <c r="C20" s="55" t="s">
        <v>78</v>
      </c>
      <c r="D20" s="59">
        <f>597+5164</f>
        <v>5761</v>
      </c>
      <c r="E20" s="78"/>
      <c r="F20" s="99">
        <v>9459</v>
      </c>
    </row>
    <row r="21" spans="1:9" ht="15.95" customHeight="1" x14ac:dyDescent="0.25">
      <c r="A21" s="77">
        <v>11</v>
      </c>
      <c r="B21" s="57" t="s">
        <v>5</v>
      </c>
      <c r="C21" s="83" t="s">
        <v>67</v>
      </c>
      <c r="D21" s="84">
        <f>+D19-D20</f>
        <v>-5700</v>
      </c>
      <c r="E21" s="85">
        <f>+E19-E20</f>
        <v>0</v>
      </c>
      <c r="F21" s="101">
        <f>+F19-F20</f>
        <v>4882</v>
      </c>
    </row>
    <row r="22" spans="1:9" ht="15.95" customHeight="1" x14ac:dyDescent="0.25">
      <c r="A22" s="53">
        <v>12</v>
      </c>
      <c r="B22" s="86" t="s">
        <v>8</v>
      </c>
      <c r="C22" s="87" t="s">
        <v>70</v>
      </c>
      <c r="D22" s="88">
        <f>+D18+D21</f>
        <v>158181</v>
      </c>
      <c r="E22" s="89">
        <f>+E18+E21</f>
        <v>0</v>
      </c>
      <c r="F22" s="102">
        <f>+F18+F21</f>
        <v>128774</v>
      </c>
    </row>
    <row r="23" spans="1:9" ht="15.95" hidden="1" customHeight="1" x14ac:dyDescent="0.25">
      <c r="A23" s="77">
        <v>13</v>
      </c>
      <c r="B23" s="47" t="s">
        <v>61</v>
      </c>
      <c r="C23" s="90" t="s">
        <v>62</v>
      </c>
      <c r="D23" s="59">
        <v>0</v>
      </c>
      <c r="E23" s="78"/>
      <c r="F23" s="99">
        <v>0</v>
      </c>
    </row>
    <row r="24" spans="1:9" ht="15.95" hidden="1" customHeight="1" x14ac:dyDescent="0.25">
      <c r="A24" s="53">
        <v>14</v>
      </c>
      <c r="B24" s="54" t="s">
        <v>63</v>
      </c>
      <c r="C24" s="55" t="s">
        <v>64</v>
      </c>
      <c r="D24" s="59">
        <v>0</v>
      </c>
      <c r="E24" s="78"/>
      <c r="F24" s="99">
        <v>0</v>
      </c>
    </row>
    <row r="25" spans="1:9" ht="15.95" hidden="1" customHeight="1" x14ac:dyDescent="0.25">
      <c r="A25" s="77">
        <v>15</v>
      </c>
      <c r="B25" s="57" t="s">
        <v>11</v>
      </c>
      <c r="C25" s="58" t="s">
        <v>68</v>
      </c>
      <c r="D25" s="84">
        <f>+D23-D24</f>
        <v>0</v>
      </c>
      <c r="E25" s="85">
        <f>+E23-E24</f>
        <v>0</v>
      </c>
      <c r="F25" s="101">
        <f>+F23-F24</f>
        <v>0</v>
      </c>
    </row>
    <row r="26" spans="1:9" ht="15.95" customHeight="1" x14ac:dyDescent="0.25">
      <c r="A26" s="53">
        <v>16</v>
      </c>
      <c r="B26" s="57" t="s">
        <v>16</v>
      </c>
      <c r="C26" s="58" t="s">
        <v>71</v>
      </c>
      <c r="D26" s="81">
        <f>+D22+D25</f>
        <v>158181</v>
      </c>
      <c r="E26" s="82">
        <f>+E22+E25</f>
        <v>0</v>
      </c>
      <c r="F26" s="100">
        <f>+F22+F25</f>
        <v>128774</v>
      </c>
    </row>
    <row r="27" spans="1:9" ht="15.95" customHeight="1" x14ac:dyDescent="0.25">
      <c r="A27" s="77">
        <v>17</v>
      </c>
      <c r="B27" s="54" t="s">
        <v>65</v>
      </c>
      <c r="C27" s="60" t="s">
        <v>66</v>
      </c>
      <c r="D27" s="59">
        <v>20714</v>
      </c>
      <c r="E27" s="78"/>
      <c r="F27" s="99">
        <v>17594</v>
      </c>
    </row>
    <row r="28" spans="1:9" ht="15.95" customHeight="1" x14ac:dyDescent="0.25">
      <c r="A28" s="53">
        <v>18</v>
      </c>
      <c r="B28" s="57" t="s">
        <v>18</v>
      </c>
      <c r="C28" s="58" t="s">
        <v>72</v>
      </c>
      <c r="D28" s="81">
        <f>+D26-D27</f>
        <v>137467</v>
      </c>
      <c r="E28" s="82">
        <f>+E26-E27</f>
        <v>0</v>
      </c>
      <c r="F28" s="100">
        <f>+F26-F27</f>
        <v>111180</v>
      </c>
      <c r="I28" s="38"/>
    </row>
    <row r="29" spans="1:9" ht="15.95" hidden="1" customHeight="1" x14ac:dyDescent="0.25">
      <c r="A29" s="53">
        <v>19</v>
      </c>
      <c r="B29" s="57"/>
      <c r="C29" s="58" t="s">
        <v>110</v>
      </c>
      <c r="D29" s="81">
        <v>0</v>
      </c>
      <c r="E29" s="82"/>
      <c r="F29" s="100">
        <v>0</v>
      </c>
    </row>
    <row r="30" spans="1:9" ht="15.95" hidden="1" customHeight="1" x14ac:dyDescent="0.25">
      <c r="A30" s="77">
        <v>20</v>
      </c>
      <c r="B30" s="57" t="s">
        <v>20</v>
      </c>
      <c r="C30" s="58" t="s">
        <v>40</v>
      </c>
      <c r="D30" s="59">
        <f>+D28-D29</f>
        <v>137467</v>
      </c>
      <c r="E30" s="78"/>
      <c r="F30" s="99">
        <f>+F28-F29</f>
        <v>111180</v>
      </c>
      <c r="I30" s="38"/>
    </row>
    <row r="31" spans="1:9" ht="15.95" customHeight="1" x14ac:dyDescent="0.25">
      <c r="B31" s="39"/>
      <c r="D31" s="91"/>
      <c r="H31" s="38"/>
    </row>
    <row r="32" spans="1:9" ht="15.95" customHeight="1" x14ac:dyDescent="0.25">
      <c r="A32" s="65" t="s">
        <v>48</v>
      </c>
      <c r="B32" s="66"/>
      <c r="C32" s="67">
        <f>'Beviteli oldal'!B12</f>
        <v>45392</v>
      </c>
      <c r="H32" s="62"/>
      <c r="I32" s="62"/>
    </row>
    <row r="33" spans="1:9" ht="15.95" customHeight="1" x14ac:dyDescent="0.25">
      <c r="A33" s="65"/>
      <c r="B33" s="66"/>
      <c r="C33" s="67"/>
      <c r="H33" s="62"/>
      <c r="I33" s="62"/>
    </row>
    <row r="34" spans="1:9" ht="15.95" customHeight="1" x14ac:dyDescent="0.25">
      <c r="A34" s="65"/>
      <c r="B34" s="66"/>
      <c r="C34" s="67"/>
      <c r="H34" s="62"/>
      <c r="I34" s="62"/>
    </row>
    <row r="35" spans="1:9" ht="15.95" customHeight="1" x14ac:dyDescent="0.25">
      <c r="A35" s="65"/>
      <c r="B35" s="66"/>
      <c r="C35" s="67"/>
      <c r="H35" s="62"/>
      <c r="I35" s="62"/>
    </row>
    <row r="36" spans="1:9" ht="15.95" customHeight="1" x14ac:dyDescent="0.25">
      <c r="A36" s="39"/>
      <c r="E36" s="92" t="s">
        <v>49</v>
      </c>
      <c r="H36" s="62"/>
      <c r="I36" s="62"/>
    </row>
    <row r="37" spans="1:9" ht="15.95" customHeight="1" x14ac:dyDescent="0.25">
      <c r="A37" s="39"/>
      <c r="C37" s="36" t="s">
        <v>50</v>
      </c>
      <c r="E37" s="92"/>
      <c r="H37" s="62"/>
      <c r="I37" s="62"/>
    </row>
    <row r="38" spans="1:9" ht="15.95" customHeight="1" x14ac:dyDescent="0.25">
      <c r="C38" s="64"/>
      <c r="H38" s="62"/>
      <c r="I38" s="62"/>
    </row>
    <row r="39" spans="1:9" ht="15.95" customHeight="1" x14ac:dyDescent="0.25">
      <c r="H39" s="62"/>
      <c r="I39" s="62"/>
    </row>
    <row r="40" spans="1:9" ht="15.95" customHeight="1" x14ac:dyDescent="0.25">
      <c r="H40" s="62"/>
      <c r="I40" s="62"/>
    </row>
    <row r="41" spans="1:9" ht="15.95" customHeight="1" x14ac:dyDescent="0.25">
      <c r="H41" s="62"/>
      <c r="I41" s="62"/>
    </row>
    <row r="42" spans="1:9" ht="15.95" customHeight="1" x14ac:dyDescent="0.25">
      <c r="H42" s="62"/>
      <c r="I42" s="62"/>
    </row>
    <row r="43" spans="1:9" ht="15.95" customHeight="1" x14ac:dyDescent="0.25">
      <c r="H43" s="62"/>
      <c r="I43" s="62"/>
    </row>
    <row r="44" spans="1:9" ht="15.95" customHeight="1" x14ac:dyDescent="0.25">
      <c r="H44" s="62"/>
      <c r="I44" s="62"/>
    </row>
    <row r="45" spans="1:9" ht="15.95" customHeight="1" x14ac:dyDescent="0.25">
      <c r="H45" s="62"/>
      <c r="I45" s="62"/>
    </row>
    <row r="55" spans="2:2" ht="15.95" customHeight="1" x14ac:dyDescent="0.25">
      <c r="B55" s="51"/>
    </row>
    <row r="82" spans="2:2" ht="15.95" customHeight="1" x14ac:dyDescent="0.25">
      <c r="B82" s="51"/>
    </row>
    <row r="87" spans="2:2" ht="15.95" customHeight="1" x14ac:dyDescent="0.25">
      <c r="B87" s="51"/>
    </row>
    <row r="99" spans="2:2" ht="15.95" customHeight="1" x14ac:dyDescent="0.25">
      <c r="B99" s="51"/>
    </row>
    <row r="104" spans="2:2" ht="15.95" customHeight="1" x14ac:dyDescent="0.25">
      <c r="B104" s="51"/>
    </row>
    <row r="107" spans="2:2" ht="15.95" customHeight="1" x14ac:dyDescent="0.25">
      <c r="B107" s="51"/>
    </row>
    <row r="110" spans="2:2" ht="15.95" customHeight="1" x14ac:dyDescent="0.25">
      <c r="B110" s="51"/>
    </row>
    <row r="129" spans="2:2" ht="15.95" customHeight="1" x14ac:dyDescent="0.25">
      <c r="B129" s="51"/>
    </row>
    <row r="134" spans="2:2" ht="15.95" customHeight="1" x14ac:dyDescent="0.25">
      <c r="B134" s="51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5CF8-F5F7-406A-9C42-5B7A33AE71BB}">
  <dimension ref="C6:D12"/>
  <sheetViews>
    <sheetView workbookViewId="0">
      <selection activeCell="D11" sqref="D11"/>
    </sheetView>
  </sheetViews>
  <sheetFormatPr defaultRowHeight="12.75" x14ac:dyDescent="0.2"/>
  <sheetData>
    <row r="6" spans="3:4" x14ac:dyDescent="0.2">
      <c r="D6">
        <v>6783</v>
      </c>
    </row>
    <row r="7" spans="3:4" x14ac:dyDescent="0.2">
      <c r="D7">
        <v>15229</v>
      </c>
    </row>
    <row r="8" spans="3:4" x14ac:dyDescent="0.2">
      <c r="D8">
        <v>22011</v>
      </c>
    </row>
    <row r="10" spans="3:4" x14ac:dyDescent="0.2">
      <c r="C10">
        <v>131</v>
      </c>
      <c r="D10">
        <v>216</v>
      </c>
    </row>
    <row r="11" spans="3:4" x14ac:dyDescent="0.2">
      <c r="C11">
        <v>133</v>
      </c>
      <c r="D11">
        <v>19903</v>
      </c>
    </row>
    <row r="12" spans="3:4" x14ac:dyDescent="0.2">
      <c r="C12">
        <v>141</v>
      </c>
      <c r="D12">
        <v>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Nyitólap</vt:lpstr>
      <vt:lpstr>Beviteli oldal</vt:lpstr>
      <vt:lpstr>EgyszÉvesBeszámoló</vt:lpstr>
      <vt:lpstr>EgyszÉvesMérleg"A"</vt:lpstr>
      <vt:lpstr>EgyszÉvesEredmÖsszktg"A"</vt:lpstr>
      <vt:lpstr>Munka1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2024-05-20T19:16:21Z</cp:lastPrinted>
  <dcterms:created xsi:type="dcterms:W3CDTF">2000-10-17T11:41:12Z</dcterms:created>
  <dcterms:modified xsi:type="dcterms:W3CDTF">2024-05-20T19:17:03Z</dcterms:modified>
</cp:coreProperties>
</file>